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showHorizontalScroll="0" showVerticalScroll="0" xWindow="156" yWindow="312" windowWidth="20388" windowHeight="11340" firstSheet="15" activeTab="22"/>
  </bookViews>
  <sheets>
    <sheet name="SATURDAY FORMULA" sheetId="116" state="hidden" r:id="rId1"/>
    <sheet name="WED &amp; FRI FORMULA" sheetId="136" state="hidden" r:id="rId2"/>
    <sheet name="SATURDAY MEDAL FORMULA" sheetId="300" state="hidden" r:id="rId3"/>
    <sheet name="WED SUPER SUNDOWNER" sheetId="398" state="hidden" r:id="rId4"/>
    <sheet name="SAT 07 SEP MONTHLY MEDAL" sheetId="392" r:id="rId5"/>
    <sheet name="14 SEP SFORD ALLIANCE PAIRS" sheetId="393" r:id="rId6"/>
    <sheet name="WED 18 SEP SUPER  SUNDOWNER" sheetId="395" r:id="rId7"/>
    <sheet name="21 SEP 4B SFORD AGG" sheetId="394" r:id="rId8"/>
    <sheet name="WED  25 SEP SUNDOWNER" sheetId="397" r:id="rId9"/>
    <sheet name="WED  02 OCT SUPER SUNDOWNER" sheetId="384" r:id="rId10"/>
    <sheet name="05 OCT SHIRAZ AM &amp; PM" sheetId="400" r:id="rId11"/>
    <sheet name="WED  09 OCT  SUNDOWNER" sheetId="390" r:id="rId12"/>
    <sheet name="12 OCT IND SFORD" sheetId="389" r:id="rId13"/>
    <sheet name="WED  16 OCT SUPER SUNDOWNER" sheetId="403" r:id="rId14"/>
    <sheet name="19 OCT MEERHOF DAG" sheetId="402" r:id="rId15"/>
    <sheet name="26 OCT IND SFORD" sheetId="405" r:id="rId16"/>
    <sheet name="FRI  01 NOV  SUNDOWNER" sheetId="409" r:id="rId17"/>
    <sheet name="02 NOV BB SFORD XPLIER" sheetId="407" r:id="rId18"/>
    <sheet name="WED  06 NOV  SUNDOWNER" sheetId="410" r:id="rId19"/>
    <sheet name="SAT 09 NOV NG NOORD GD" sheetId="408" r:id="rId20"/>
    <sheet name="MONTHLY MEDAL LOG 2019" sheetId="349" r:id="rId21"/>
    <sheet name="2019 GY OMM 1234 QTR" sheetId="386" r:id="rId22"/>
    <sheet name="2019 GOLDEN YOLK OMM 2ND QTR" sheetId="337" r:id="rId23"/>
    <sheet name="2019 GOLDEN YLK OMM 3RD QTR" sheetId="388" r:id="rId24"/>
    <sheet name="2019 GY 3RD QTR ATTENDANCE" sheetId="396" r:id="rId25"/>
    <sheet name="2019 GOLDEN Y0LK OMM 4TH QTR " sheetId="406" r:id="rId26"/>
    <sheet name="GOLDEN YOLK FLYER" sheetId="325" r:id="rId27"/>
    <sheet name="2019 RSAM MEESTERS" sheetId="361" r:id="rId28"/>
  </sheets>
  <calcPr calcId="145621"/>
</workbook>
</file>

<file path=xl/calcChain.xml><?xml version="1.0" encoding="utf-8"?>
<calcChain xmlns="http://schemas.openxmlformats.org/spreadsheetml/2006/main">
  <c r="BC40" i="386" l="1"/>
  <c r="BC41" i="386"/>
  <c r="BC42" i="386"/>
  <c r="BC43" i="386"/>
  <c r="BC44" i="386"/>
  <c r="BC45" i="386"/>
  <c r="BC46" i="386"/>
  <c r="BC47" i="386"/>
  <c r="BC48" i="386"/>
  <c r="BC49" i="386"/>
  <c r="BC50" i="386"/>
  <c r="BC51" i="386"/>
  <c r="BC52" i="386"/>
  <c r="BC53" i="386"/>
  <c r="BC54" i="386"/>
  <c r="BC55" i="386"/>
  <c r="BC56" i="386"/>
  <c r="BC57" i="386"/>
  <c r="BC58" i="386"/>
  <c r="BC59" i="386"/>
  <c r="BC60" i="386"/>
  <c r="BC61" i="386"/>
  <c r="BC62" i="386"/>
  <c r="BC63" i="386"/>
  <c r="BC64" i="386"/>
  <c r="BC65" i="386"/>
  <c r="BC66" i="386"/>
  <c r="BC67" i="386"/>
  <c r="BC68" i="386"/>
  <c r="BC69" i="386"/>
  <c r="BC70" i="386"/>
  <c r="BC71" i="386"/>
  <c r="BC72" i="386"/>
  <c r="BC73" i="386"/>
  <c r="BC74" i="386"/>
  <c r="BC75" i="386"/>
  <c r="BC76" i="386"/>
  <c r="BC77" i="386"/>
  <c r="BC78" i="386"/>
  <c r="BC79" i="386"/>
  <c r="BC80" i="386"/>
  <c r="BC81" i="386"/>
  <c r="BC82" i="386"/>
  <c r="BC83" i="386"/>
  <c r="BC84" i="386"/>
  <c r="BC85" i="386"/>
  <c r="BC86" i="386"/>
  <c r="BC87" i="386"/>
  <c r="BC88" i="386"/>
  <c r="BC89" i="386"/>
  <c r="BC90" i="386"/>
  <c r="BC91" i="386"/>
  <c r="BC92" i="386"/>
  <c r="BC93" i="386"/>
  <c r="BC94" i="386"/>
  <c r="BC95" i="386"/>
  <c r="BC96" i="386"/>
  <c r="BC97" i="386"/>
  <c r="BC98" i="386"/>
  <c r="BC99" i="386"/>
  <c r="BC100" i="386"/>
  <c r="BC101" i="386"/>
  <c r="BC102" i="386"/>
  <c r="BC103" i="386"/>
  <c r="BC104" i="386"/>
  <c r="BC105" i="386"/>
  <c r="BC106" i="386"/>
  <c r="BC107" i="386"/>
  <c r="BC108" i="386"/>
  <c r="BC109" i="386"/>
  <c r="BC110" i="386"/>
  <c r="BC111" i="386"/>
  <c r="BC112" i="386"/>
  <c r="BC113" i="386"/>
  <c r="BC114" i="386"/>
  <c r="BC115" i="386"/>
  <c r="BC116" i="386"/>
  <c r="BC117" i="386"/>
  <c r="BC118" i="386"/>
  <c r="BC119" i="386"/>
  <c r="BC120" i="386"/>
  <c r="BC121" i="386"/>
  <c r="BC122" i="386"/>
  <c r="BC123" i="386"/>
  <c r="BC124" i="386"/>
  <c r="BC125" i="386"/>
  <c r="BC126" i="386"/>
  <c r="BC127" i="386"/>
  <c r="BC128" i="386"/>
  <c r="BC129" i="386"/>
  <c r="BC130" i="386"/>
  <c r="BC131" i="386"/>
  <c r="BC132" i="386"/>
  <c r="BC133" i="386"/>
  <c r="BC134" i="386"/>
  <c r="BC135" i="386"/>
  <c r="BC136" i="386"/>
  <c r="BC9" i="386"/>
  <c r="BC10" i="386"/>
  <c r="BC11" i="386"/>
  <c r="BC12" i="386"/>
  <c r="BC13" i="386"/>
  <c r="BC14" i="386"/>
  <c r="BC15" i="386"/>
  <c r="BC16" i="386"/>
  <c r="BC17" i="386"/>
  <c r="BC18" i="386"/>
  <c r="BC19" i="386"/>
  <c r="BC20" i="386"/>
  <c r="BC21" i="386"/>
  <c r="BC22" i="386"/>
  <c r="BC23" i="386"/>
  <c r="BC24" i="386"/>
  <c r="BC25" i="386"/>
  <c r="BC26" i="386"/>
  <c r="BC27" i="386"/>
  <c r="BC28" i="386"/>
  <c r="BC29" i="386"/>
  <c r="BC30" i="386"/>
  <c r="BC31" i="386"/>
  <c r="BC32" i="386"/>
  <c r="BC33" i="386"/>
  <c r="BC34" i="386"/>
  <c r="BC35" i="386"/>
  <c r="BC36" i="386"/>
  <c r="BC37" i="386"/>
  <c r="BC38" i="386"/>
  <c r="BC39" i="386"/>
  <c r="BC8" i="386"/>
  <c r="BC7" i="386"/>
  <c r="L17" i="406"/>
  <c r="L11" i="406"/>
  <c r="L20" i="406"/>
  <c r="L27" i="406"/>
  <c r="L19" i="406"/>
  <c r="L28" i="406"/>
  <c r="L29" i="406"/>
  <c r="L13" i="406"/>
  <c r="L33" i="406"/>
  <c r="L34" i="406"/>
  <c r="L37" i="406"/>
  <c r="L39" i="406"/>
  <c r="L41" i="406"/>
  <c r="L43" i="406"/>
  <c r="L46" i="406"/>
  <c r="L47" i="406"/>
  <c r="L21" i="406"/>
  <c r="L22" i="406"/>
  <c r="L49" i="406"/>
  <c r="L51" i="406"/>
  <c r="L52" i="406"/>
  <c r="L24" i="406"/>
  <c r="L54" i="406"/>
  <c r="L55" i="406"/>
  <c r="L56" i="406"/>
  <c r="L57" i="406"/>
  <c r="L14" i="406"/>
  <c r="L58" i="406"/>
  <c r="L59" i="406"/>
  <c r="L60" i="406"/>
  <c r="L61" i="406"/>
  <c r="L62" i="406"/>
  <c r="L63" i="406"/>
  <c r="L64" i="406"/>
  <c r="L65" i="406"/>
  <c r="L66" i="406"/>
  <c r="L67" i="406"/>
  <c r="L68" i="406"/>
  <c r="L69" i="406"/>
  <c r="L70" i="406"/>
  <c r="L71" i="406"/>
  <c r="L72" i="406"/>
  <c r="L25" i="406"/>
  <c r="L30" i="406"/>
  <c r="L73" i="406"/>
  <c r="L74" i="406"/>
  <c r="L31" i="406"/>
  <c r="L75" i="406"/>
  <c r="L76" i="406"/>
  <c r="L77" i="406"/>
  <c r="L32" i="406"/>
  <c r="L78" i="406"/>
  <c r="L79" i="406"/>
  <c r="L80" i="406"/>
  <c r="L81" i="406"/>
  <c r="L82" i="406"/>
  <c r="L83" i="406"/>
  <c r="L15" i="406"/>
  <c r="L84" i="406"/>
  <c r="L12" i="406"/>
  <c r="L85" i="406"/>
  <c r="L86" i="406"/>
  <c r="L87" i="406"/>
  <c r="L88" i="406"/>
  <c r="L35" i="406"/>
  <c r="L36" i="406"/>
  <c r="L38" i="406"/>
  <c r="L89" i="406"/>
  <c r="L90" i="406"/>
  <c r="L91" i="406"/>
  <c r="L92" i="406"/>
  <c r="L93" i="406"/>
  <c r="L9" i="406"/>
  <c r="L94" i="406"/>
  <c r="L95" i="406"/>
  <c r="L40" i="406"/>
  <c r="L96" i="406"/>
  <c r="L97" i="406"/>
  <c r="L98" i="406"/>
  <c r="L99" i="406"/>
  <c r="L100" i="406"/>
  <c r="L101" i="406"/>
  <c r="L102" i="406"/>
  <c r="L26" i="406"/>
  <c r="L103" i="406"/>
  <c r="L104" i="406"/>
  <c r="L105" i="406"/>
  <c r="L106" i="406"/>
  <c r="L107" i="406"/>
  <c r="L108" i="406"/>
  <c r="L109" i="406"/>
  <c r="L10" i="406"/>
  <c r="L110" i="406"/>
  <c r="L111" i="406"/>
  <c r="L112" i="406"/>
  <c r="L113" i="406"/>
  <c r="L114" i="406"/>
  <c r="L115" i="406"/>
  <c r="L116" i="406"/>
  <c r="L42" i="406"/>
  <c r="L117" i="406"/>
  <c r="L44" i="406"/>
  <c r="L118" i="406"/>
  <c r="L119" i="406"/>
  <c r="L120" i="406"/>
  <c r="L121" i="406"/>
  <c r="L122" i="406"/>
  <c r="L123" i="406"/>
  <c r="L124" i="406"/>
  <c r="L18" i="406"/>
  <c r="L45" i="406"/>
  <c r="L125" i="406"/>
  <c r="L126" i="406"/>
  <c r="L127" i="406"/>
  <c r="L128" i="406"/>
  <c r="L129" i="406"/>
  <c r="L48" i="406"/>
  <c r="L130" i="406"/>
  <c r="L23" i="406"/>
  <c r="L131" i="406"/>
  <c r="L132" i="406"/>
  <c r="L133" i="406"/>
  <c r="L134" i="406"/>
  <c r="L135" i="406"/>
  <c r="L50" i="406"/>
  <c r="L53" i="406"/>
  <c r="L7" i="406"/>
  <c r="L16" i="406"/>
  <c r="L8" i="406"/>
  <c r="L136" i="406" l="1"/>
  <c r="AT126" i="386" l="1"/>
  <c r="P71" i="388"/>
  <c r="P82" i="388"/>
  <c r="P83" i="388"/>
  <c r="P22" i="388"/>
  <c r="P103" i="388"/>
  <c r="P16" i="388"/>
  <c r="P57" i="388"/>
  <c r="P72" i="388"/>
  <c r="P10" i="388"/>
  <c r="P104" i="388"/>
  <c r="P105" i="388"/>
  <c r="P106" i="388"/>
  <c r="P107" i="388"/>
  <c r="P84" i="388"/>
  <c r="P108" i="388"/>
  <c r="P8" i="388"/>
  <c r="P85" i="388"/>
  <c r="P109" i="388"/>
  <c r="P73" i="388"/>
  <c r="P38" i="388"/>
  <c r="P66" i="388"/>
  <c r="P19" i="388"/>
  <c r="P74" i="388"/>
  <c r="P42" i="388"/>
  <c r="P110" i="388"/>
  <c r="P58" i="388"/>
  <c r="P43" i="388"/>
  <c r="P75" i="388"/>
  <c r="P12" i="388"/>
  <c r="P33" i="388"/>
  <c r="P111" i="388"/>
  <c r="P112" i="388"/>
  <c r="P86" i="388"/>
  <c r="P36" i="388"/>
  <c r="P59" i="388"/>
  <c r="P76" i="388"/>
  <c r="P77" i="388"/>
  <c r="P113" i="388"/>
  <c r="P37" i="388"/>
  <c r="P114" i="388"/>
  <c r="P115" i="388"/>
  <c r="P87" i="388"/>
  <c r="P34" i="388"/>
  <c r="P116" i="388"/>
  <c r="P23" i="388"/>
  <c r="P117" i="388"/>
  <c r="P118" i="388"/>
  <c r="P119" i="388"/>
  <c r="P88" i="388"/>
  <c r="P53" i="388"/>
  <c r="P89" i="388"/>
  <c r="P90" i="388"/>
  <c r="P91" i="388"/>
  <c r="P120" i="388"/>
  <c r="P15" i="388"/>
  <c r="P67" i="388"/>
  <c r="P78" i="388"/>
  <c r="P28" i="388"/>
  <c r="P56" i="388"/>
  <c r="P11" i="388"/>
  <c r="P121" i="388"/>
  <c r="P122" i="388"/>
  <c r="P123" i="388"/>
  <c r="P60" i="388"/>
  <c r="P124" i="388"/>
  <c r="P125" i="388"/>
  <c r="P92" i="388"/>
  <c r="P69" i="388"/>
  <c r="P44" i="388"/>
  <c r="P126" i="388"/>
  <c r="P17" i="388"/>
  <c r="P79" i="388"/>
  <c r="P127" i="388"/>
  <c r="P7" i="388"/>
  <c r="P27" i="388"/>
  <c r="P93" i="388"/>
  <c r="P128" i="388"/>
  <c r="P94" i="388"/>
  <c r="P129" i="388"/>
  <c r="P39" i="388"/>
  <c r="P130" i="388"/>
  <c r="P61" i="388"/>
  <c r="P70" i="388"/>
  <c r="P62" i="388"/>
  <c r="P131" i="388"/>
  <c r="P95" i="388"/>
  <c r="P64" i="388"/>
  <c r="P132" i="388"/>
  <c r="P96" i="388"/>
  <c r="P50" i="388"/>
  <c r="P32" i="388"/>
  <c r="P45" i="388"/>
  <c r="P80" i="388"/>
  <c r="P97" i="388"/>
  <c r="P54" i="388"/>
  <c r="P98" i="388"/>
  <c r="P133" i="388"/>
  <c r="P30" i="388"/>
  <c r="P20" i="388"/>
  <c r="P40" i="388"/>
  <c r="P46" i="388"/>
  <c r="P99" i="388"/>
  <c r="P68" i="388"/>
  <c r="P14" i="388"/>
  <c r="P134" i="388"/>
  <c r="P13" i="388"/>
  <c r="P100" i="388"/>
  <c r="P26" i="388"/>
  <c r="P24" i="388"/>
  <c r="P31" i="388"/>
  <c r="P41" i="388"/>
  <c r="P63" i="388"/>
  <c r="P9" i="388"/>
  <c r="P81" i="388"/>
  <c r="P35" i="388"/>
  <c r="P47" i="388"/>
  <c r="P51" i="388"/>
  <c r="P135" i="388"/>
  <c r="P101" i="388"/>
  <c r="P25" i="388"/>
  <c r="P102" i="388"/>
  <c r="P21" i="388"/>
  <c r="P29" i="388"/>
  <c r="P48" i="388"/>
  <c r="P52" i="388"/>
  <c r="P55" i="388"/>
  <c r="P49" i="388"/>
  <c r="P136" i="388"/>
  <c r="P65" i="388"/>
  <c r="P18" i="388"/>
  <c r="R43" i="386"/>
  <c r="AG43" i="386"/>
  <c r="R44" i="386"/>
  <c r="AG44" i="386"/>
  <c r="R45" i="386"/>
  <c r="AG45" i="386"/>
  <c r="R46" i="386"/>
  <c r="AG46" i="386"/>
  <c r="R47" i="386"/>
  <c r="AG47" i="386"/>
  <c r="R48" i="386"/>
  <c r="AG48" i="386"/>
  <c r="AG49" i="386"/>
  <c r="R50" i="386"/>
  <c r="AG50" i="386"/>
  <c r="R51" i="386"/>
  <c r="AG51" i="386"/>
  <c r="AG52" i="386"/>
  <c r="R53" i="386"/>
  <c r="AG53" i="386"/>
  <c r="AG54" i="386"/>
  <c r="R55" i="386"/>
  <c r="AG55" i="386"/>
  <c r="R56" i="386"/>
  <c r="AG56" i="386"/>
  <c r="R57" i="386"/>
  <c r="AG57" i="386"/>
  <c r="R58" i="386"/>
  <c r="AG58" i="386"/>
  <c r="R59" i="386"/>
  <c r="AG59" i="386"/>
  <c r="AG60" i="386"/>
  <c r="R61" i="386"/>
  <c r="AG61" i="386"/>
  <c r="R62" i="386"/>
  <c r="AG62" i="386"/>
  <c r="R63" i="386"/>
  <c r="AG63" i="386"/>
  <c r="R64" i="386"/>
  <c r="AG64" i="386"/>
  <c r="P13" i="396" l="1"/>
  <c r="P15" i="396"/>
  <c r="P11" i="396"/>
  <c r="P10" i="396"/>
  <c r="P9" i="396"/>
  <c r="P8" i="396"/>
  <c r="P14" i="396"/>
  <c r="P12" i="396"/>
  <c r="AB59" i="349"/>
  <c r="AB44" i="349"/>
  <c r="AB46" i="349"/>
  <c r="AB38" i="349"/>
  <c r="AB34" i="349"/>
  <c r="P7" i="396" l="1"/>
  <c r="P16" i="396"/>
  <c r="P17" i="396"/>
  <c r="P18" i="396"/>
  <c r="P19" i="396"/>
  <c r="P20" i="396"/>
  <c r="P21" i="396"/>
  <c r="P22" i="396"/>
  <c r="P23" i="396"/>
  <c r="P24" i="396"/>
  <c r="P25" i="396"/>
  <c r="P26" i="396"/>
  <c r="P27" i="396"/>
  <c r="P28" i="396"/>
  <c r="P29" i="396"/>
  <c r="P30" i="396"/>
  <c r="P31" i="396"/>
  <c r="P32" i="396"/>
  <c r="P33" i="396"/>
  <c r="P34" i="396"/>
  <c r="P35" i="396"/>
  <c r="P36" i="396"/>
  <c r="P37" i="396"/>
  <c r="P38" i="396"/>
  <c r="P39" i="396"/>
  <c r="P40" i="396"/>
  <c r="P41" i="396"/>
  <c r="P42" i="396"/>
  <c r="P43" i="396"/>
  <c r="P44" i="396"/>
  <c r="P45" i="396"/>
  <c r="P46" i="396"/>
  <c r="P47" i="396"/>
  <c r="P48" i="396"/>
  <c r="P49" i="396"/>
  <c r="P50" i="396"/>
  <c r="P51" i="396"/>
  <c r="P52" i="396"/>
  <c r="P53" i="396"/>
  <c r="P54" i="396"/>
  <c r="P55" i="396"/>
  <c r="P56" i="396"/>
  <c r="P57" i="396"/>
  <c r="P58" i="396"/>
  <c r="P59" i="396"/>
  <c r="P60" i="396"/>
  <c r="P61" i="396"/>
  <c r="P62" i="396"/>
  <c r="P63" i="396"/>
  <c r="P64" i="396"/>
  <c r="P65" i="396"/>
  <c r="P66" i="396"/>
  <c r="P67" i="396"/>
  <c r="P68" i="396"/>
  <c r="P69" i="396"/>
  <c r="P70" i="396"/>
  <c r="P71" i="396"/>
  <c r="P72" i="396"/>
  <c r="P73" i="396"/>
  <c r="P74" i="396"/>
  <c r="P75" i="396"/>
  <c r="P76" i="396"/>
  <c r="P77" i="396"/>
  <c r="P78" i="396"/>
  <c r="P79" i="396"/>
  <c r="P80" i="396"/>
  <c r="P81" i="396"/>
  <c r="P82" i="396"/>
  <c r="P83" i="396"/>
  <c r="P84" i="396"/>
  <c r="P85" i="396"/>
  <c r="P86" i="396"/>
  <c r="P87" i="396"/>
  <c r="P88" i="396"/>
  <c r="P89" i="396"/>
  <c r="P90" i="396"/>
  <c r="P91" i="396"/>
  <c r="P92" i="396"/>
  <c r="P93" i="396"/>
  <c r="P94" i="396"/>
  <c r="P95" i="396"/>
  <c r="P96" i="396"/>
  <c r="P97" i="396"/>
  <c r="P98" i="396"/>
  <c r="P99" i="396"/>
  <c r="P100" i="396"/>
  <c r="P101" i="396"/>
  <c r="P102" i="396"/>
  <c r="P103" i="396"/>
  <c r="P104" i="396"/>
  <c r="P105" i="396"/>
  <c r="P106" i="396"/>
  <c r="P107" i="396"/>
  <c r="P108" i="396"/>
  <c r="P109" i="396"/>
  <c r="P110" i="396"/>
  <c r="P111" i="396"/>
  <c r="P112" i="396"/>
  <c r="P113" i="396"/>
  <c r="P114" i="396"/>
  <c r="P115" i="396"/>
  <c r="P116" i="396"/>
  <c r="P117" i="396"/>
  <c r="P118" i="396"/>
  <c r="P119" i="396"/>
  <c r="P120" i="396"/>
  <c r="P121" i="396"/>
  <c r="P122" i="396"/>
  <c r="P123" i="396"/>
  <c r="P124" i="396"/>
  <c r="P125" i="396"/>
  <c r="P126" i="396"/>
  <c r="P127" i="396"/>
  <c r="P128" i="396"/>
  <c r="P129" i="396"/>
  <c r="P130" i="396"/>
  <c r="P131" i="396"/>
  <c r="P132" i="396"/>
  <c r="P133" i="396"/>
  <c r="P134" i="396"/>
  <c r="P135" i="396"/>
  <c r="I16" i="398" l="1"/>
  <c r="I17" i="398" s="1"/>
  <c r="I18" i="398" s="1"/>
  <c r="I19" i="398" s="1"/>
  <c r="I16" i="136"/>
  <c r="AG134" i="386" l="1"/>
  <c r="AT134" i="386"/>
  <c r="AB41" i="349" l="1"/>
  <c r="AB19" i="349"/>
  <c r="AB32" i="349"/>
  <c r="L6" i="116" l="1"/>
  <c r="AT78" i="386" l="1"/>
  <c r="AG129" i="386"/>
  <c r="R129" i="386"/>
  <c r="AT135" i="386"/>
  <c r="AG93" i="386"/>
  <c r="AT133" i="386"/>
  <c r="AG81" i="386"/>
  <c r="AT132" i="386"/>
  <c r="AG73" i="386"/>
  <c r="R73" i="386"/>
  <c r="AT131" i="386"/>
  <c r="AG69" i="386"/>
  <c r="AT130" i="386"/>
  <c r="AT129" i="386"/>
  <c r="AT128" i="386"/>
  <c r="AT127" i="386"/>
  <c r="AG33" i="386"/>
  <c r="AT118" i="386"/>
  <c r="AG11" i="386"/>
  <c r="AT136" i="386"/>
  <c r="AG136" i="386"/>
  <c r="R136" i="386"/>
  <c r="AG126" i="386"/>
  <c r="R126" i="386"/>
  <c r="AT125" i="386"/>
  <c r="AG115" i="386"/>
  <c r="R115" i="386"/>
  <c r="AT116" i="386"/>
  <c r="AG72" i="386"/>
  <c r="R72" i="386"/>
  <c r="AT124" i="386"/>
  <c r="AT123" i="386"/>
  <c r="AT122" i="386"/>
  <c r="AT121" i="386"/>
  <c r="AT120" i="386"/>
  <c r="AG40" i="386"/>
  <c r="R40" i="386"/>
  <c r="AT119" i="386"/>
  <c r="AG18" i="386"/>
  <c r="AT117" i="386"/>
  <c r="AG76" i="386"/>
  <c r="R76" i="386"/>
  <c r="AT115" i="386"/>
  <c r="AT114" i="386"/>
  <c r="AG23" i="386"/>
  <c r="R23" i="386"/>
  <c r="AT113" i="386"/>
  <c r="AG21" i="386"/>
  <c r="R21" i="386"/>
  <c r="AT112" i="386"/>
  <c r="AG16" i="386"/>
  <c r="AT111" i="386"/>
  <c r="AG89" i="386"/>
  <c r="R89" i="386"/>
  <c r="AT110" i="386"/>
  <c r="AG80" i="386"/>
  <c r="R80" i="386"/>
  <c r="AT109" i="386"/>
  <c r="AG67" i="386"/>
  <c r="R67" i="386"/>
  <c r="AT108" i="386"/>
  <c r="AT91" i="386"/>
  <c r="AG34" i="386"/>
  <c r="R34" i="386"/>
  <c r="AT90" i="386"/>
  <c r="AG32" i="386"/>
  <c r="R32" i="386"/>
  <c r="AT107" i="386"/>
  <c r="AG86" i="386"/>
  <c r="AT106" i="386"/>
  <c r="AG22" i="386"/>
  <c r="R22" i="386"/>
  <c r="AT98" i="386"/>
  <c r="AG133" i="386"/>
  <c r="R133" i="386"/>
  <c r="AT82" i="386"/>
  <c r="AG103" i="386"/>
  <c r="R103" i="386"/>
  <c r="AT105" i="386"/>
  <c r="AG84" i="386"/>
  <c r="R84" i="386"/>
  <c r="AT104" i="386"/>
  <c r="AG78" i="386"/>
  <c r="R78" i="386"/>
  <c r="AT103" i="386"/>
  <c r="AG75" i="386"/>
  <c r="R75" i="386"/>
  <c r="AT102" i="386"/>
  <c r="AT101" i="386"/>
  <c r="AG105" i="386"/>
  <c r="R105" i="386"/>
  <c r="AT100" i="386"/>
  <c r="AG25" i="386"/>
  <c r="R25" i="386"/>
  <c r="AT99" i="386"/>
  <c r="AG74" i="386"/>
  <c r="R74" i="386"/>
  <c r="AT87" i="386"/>
  <c r="AG36" i="386"/>
  <c r="R36" i="386"/>
  <c r="AT97" i="386"/>
  <c r="AG26" i="386"/>
  <c r="R26" i="386"/>
  <c r="AT96" i="386"/>
  <c r="AG101" i="386"/>
  <c r="R101" i="386"/>
  <c r="AT95" i="386"/>
  <c r="AG85" i="386"/>
  <c r="R85" i="386"/>
  <c r="AT84" i="386"/>
  <c r="AT94" i="386"/>
  <c r="AT93" i="386"/>
  <c r="AT92" i="386"/>
  <c r="AG39" i="386"/>
  <c r="R39" i="386"/>
  <c r="AT89" i="386"/>
  <c r="AG10" i="386"/>
  <c r="R10" i="386"/>
  <c r="AT81" i="386"/>
  <c r="AG104" i="386"/>
  <c r="R104" i="386"/>
  <c r="AT88" i="386"/>
  <c r="AG91" i="386"/>
  <c r="R91" i="386"/>
  <c r="AT80" i="386"/>
  <c r="AG41" i="386"/>
  <c r="R41" i="386"/>
  <c r="AT86" i="386"/>
  <c r="AG19" i="386"/>
  <c r="R19" i="386"/>
  <c r="AT85" i="386"/>
  <c r="AG96" i="386"/>
  <c r="R96" i="386"/>
  <c r="AT83" i="386"/>
  <c r="AT73" i="386"/>
  <c r="AG95" i="386"/>
  <c r="R95" i="386"/>
  <c r="AT79" i="386"/>
  <c r="AG110" i="386"/>
  <c r="R110" i="386"/>
  <c r="AT74" i="386"/>
  <c r="AG15" i="386"/>
  <c r="R15" i="386"/>
  <c r="AT66" i="386"/>
  <c r="AG116" i="386"/>
  <c r="R116" i="386"/>
  <c r="AT77" i="386"/>
  <c r="AG113" i="386"/>
  <c r="R113" i="386"/>
  <c r="AT65" i="386"/>
  <c r="AG88" i="386"/>
  <c r="R88" i="386"/>
  <c r="AT70" i="386"/>
  <c r="AG65" i="386"/>
  <c r="R65" i="386"/>
  <c r="AT76" i="386"/>
  <c r="AG13" i="386"/>
  <c r="R13" i="386"/>
  <c r="AT75" i="386"/>
  <c r="AG27" i="386"/>
  <c r="R27" i="386"/>
  <c r="AT58" i="386"/>
  <c r="AT63" i="386"/>
  <c r="AG35" i="386"/>
  <c r="R35" i="386"/>
  <c r="AT62" i="386"/>
  <c r="AG31" i="386"/>
  <c r="R31" i="386"/>
  <c r="AT72" i="386"/>
  <c r="AT69" i="386"/>
  <c r="AG20" i="386"/>
  <c r="R20" i="386"/>
  <c r="AT68" i="386"/>
  <c r="AG102" i="386"/>
  <c r="R102" i="386"/>
  <c r="AT67" i="386"/>
  <c r="AG94" i="386"/>
  <c r="R94" i="386"/>
  <c r="AT64" i="386"/>
  <c r="AG70" i="386"/>
  <c r="R70" i="386"/>
  <c r="AT61" i="386"/>
  <c r="AG9" i="386"/>
  <c r="R9" i="386"/>
  <c r="AT57" i="386"/>
  <c r="AG8" i="386"/>
  <c r="R8" i="386"/>
  <c r="AT60" i="386"/>
  <c r="AT56" i="386"/>
  <c r="AG120" i="386"/>
  <c r="R120" i="386"/>
  <c r="AT59" i="386"/>
  <c r="AG127" i="386"/>
  <c r="R127" i="386"/>
  <c r="AT55" i="386"/>
  <c r="AG122" i="386"/>
  <c r="R122" i="386"/>
  <c r="AT54" i="386"/>
  <c r="AT51" i="386"/>
  <c r="AG123" i="386"/>
  <c r="R123" i="386"/>
  <c r="AT50" i="386"/>
  <c r="AG106" i="386"/>
  <c r="R106" i="386"/>
  <c r="AT49" i="386"/>
  <c r="AG97" i="386"/>
  <c r="R97" i="386"/>
  <c r="AT53" i="386"/>
  <c r="AG125" i="386"/>
  <c r="R125" i="386"/>
  <c r="AT52" i="386"/>
  <c r="AG77" i="386"/>
  <c r="R77" i="386"/>
  <c r="AT37" i="386"/>
  <c r="AG66" i="386"/>
  <c r="R66" i="386"/>
  <c r="AT48" i="386"/>
  <c r="AG29" i="386"/>
  <c r="R29" i="386"/>
  <c r="AT47" i="386"/>
  <c r="AG109" i="386"/>
  <c r="R109" i="386"/>
  <c r="AT46" i="386"/>
  <c r="AG118" i="386"/>
  <c r="R118" i="386"/>
  <c r="AT45" i="386"/>
  <c r="AG38" i="386"/>
  <c r="R38" i="386"/>
  <c r="AT44" i="386"/>
  <c r="AG111" i="386"/>
  <c r="R111" i="386"/>
  <c r="AT43" i="386"/>
  <c r="AG100" i="386"/>
  <c r="R100" i="386"/>
  <c r="AT41" i="386"/>
  <c r="AG28" i="386"/>
  <c r="R28" i="386"/>
  <c r="AT36" i="386"/>
  <c r="AG124" i="386"/>
  <c r="R124" i="386"/>
  <c r="AT42" i="386"/>
  <c r="AG87" i="386"/>
  <c r="R87" i="386"/>
  <c r="AT40" i="386"/>
  <c r="AG135" i="386"/>
  <c r="R135" i="386"/>
  <c r="AT38" i="386"/>
  <c r="AG132" i="386"/>
  <c r="R132" i="386"/>
  <c r="AT34" i="386"/>
  <c r="AG117" i="386"/>
  <c r="R117" i="386"/>
  <c r="AT39" i="386"/>
  <c r="AG98" i="386"/>
  <c r="R98" i="386"/>
  <c r="AT33" i="386"/>
  <c r="AG99" i="386"/>
  <c r="R99" i="386"/>
  <c r="AT35" i="386"/>
  <c r="AG92" i="386"/>
  <c r="R92" i="386"/>
  <c r="AT31" i="386"/>
  <c r="AG130" i="386"/>
  <c r="R130" i="386"/>
  <c r="AT32" i="386"/>
  <c r="AG42" i="386"/>
  <c r="R42" i="386"/>
  <c r="AT28" i="386"/>
  <c r="AG30" i="386"/>
  <c r="R30" i="386"/>
  <c r="AT30" i="386"/>
  <c r="AG131" i="386"/>
  <c r="R131" i="386"/>
  <c r="AT25" i="386"/>
  <c r="AG7" i="386"/>
  <c r="R7" i="386"/>
  <c r="AT23" i="386"/>
  <c r="AG37" i="386"/>
  <c r="R37" i="386"/>
  <c r="AT27" i="386"/>
  <c r="AG108" i="386"/>
  <c r="R108" i="386"/>
  <c r="AT29" i="386"/>
  <c r="AG90" i="386"/>
  <c r="R90" i="386"/>
  <c r="AT22" i="386"/>
  <c r="AG12" i="386"/>
  <c r="R12" i="386"/>
  <c r="AT26" i="386"/>
  <c r="AG119" i="386"/>
  <c r="R119" i="386"/>
  <c r="AT24" i="386"/>
  <c r="AT20" i="386"/>
  <c r="AG14" i="386"/>
  <c r="R14" i="386"/>
  <c r="AT21" i="386"/>
  <c r="AT17" i="386"/>
  <c r="AG24" i="386"/>
  <c r="R24" i="386"/>
  <c r="AT19" i="386"/>
  <c r="AG128" i="386"/>
  <c r="R128" i="386"/>
  <c r="AT16" i="386"/>
  <c r="AG82" i="386"/>
  <c r="R82" i="386"/>
  <c r="AT13" i="386"/>
  <c r="AG112" i="386"/>
  <c r="R112" i="386"/>
  <c r="AT18" i="386"/>
  <c r="AG83" i="386"/>
  <c r="R83" i="386"/>
  <c r="AT15" i="386"/>
  <c r="AT14" i="386"/>
  <c r="AG17" i="386"/>
  <c r="R17" i="386"/>
  <c r="AT12" i="386"/>
  <c r="AG79" i="386"/>
  <c r="R79" i="386"/>
  <c r="AT11" i="386"/>
  <c r="AG68" i="386"/>
  <c r="R68" i="386"/>
  <c r="AT10" i="386"/>
  <c r="AG107" i="386"/>
  <c r="R107" i="386"/>
  <c r="AT9" i="386"/>
  <c r="AT8" i="386"/>
  <c r="AG121" i="386"/>
  <c r="R121" i="386"/>
  <c r="AT7" i="386"/>
  <c r="AG114" i="386"/>
  <c r="R114" i="386"/>
  <c r="AB60" i="349" l="1"/>
  <c r="AB63" i="349"/>
  <c r="AB58" i="349"/>
  <c r="AB62" i="349"/>
  <c r="AB31" i="349"/>
  <c r="AB50" i="349"/>
  <c r="R7" i="337" l="1"/>
  <c r="R8" i="337"/>
  <c r="R9" i="337"/>
  <c r="R10" i="337"/>
  <c r="R11" i="337"/>
  <c r="R12" i="337"/>
  <c r="R13" i="337"/>
  <c r="R14" i="337"/>
  <c r="R15" i="337"/>
  <c r="R16" i="337"/>
  <c r="R17" i="337"/>
  <c r="R18" i="337"/>
  <c r="R19" i="337"/>
  <c r="R20" i="337"/>
  <c r="R21" i="337"/>
  <c r="R22" i="337"/>
  <c r="R23" i="337"/>
  <c r="R24" i="337"/>
  <c r="R25" i="337"/>
  <c r="R26" i="337"/>
  <c r="R27" i="337"/>
  <c r="R28" i="337"/>
  <c r="R29" i="337"/>
  <c r="R30" i="337"/>
  <c r="R31" i="337"/>
  <c r="R32" i="337"/>
  <c r="R33" i="337"/>
  <c r="R34" i="337"/>
  <c r="R35" i="337"/>
  <c r="R36" i="337"/>
  <c r="R37" i="337"/>
  <c r="R38" i="337"/>
  <c r="R39" i="337"/>
  <c r="R40" i="337"/>
  <c r="R41" i="337"/>
  <c r="R42" i="337"/>
  <c r="R43" i="337"/>
  <c r="R44" i="337"/>
  <c r="R45" i="337"/>
  <c r="R46" i="337"/>
  <c r="R47" i="337"/>
  <c r="R48" i="337"/>
  <c r="R49" i="337"/>
  <c r="R50" i="337"/>
  <c r="R51" i="337"/>
  <c r="R52" i="337"/>
  <c r="R53" i="337"/>
  <c r="R54" i="337"/>
  <c r="R55" i="337"/>
  <c r="R56" i="337"/>
  <c r="R57" i="337"/>
  <c r="R58" i="337"/>
  <c r="R59" i="337"/>
  <c r="R60" i="337"/>
  <c r="R61" i="337"/>
  <c r="R62" i="337"/>
  <c r="R63" i="337"/>
  <c r="R64" i="337"/>
  <c r="R65" i="337"/>
  <c r="R66" i="337"/>
  <c r="R67" i="337"/>
  <c r="R68" i="337"/>
  <c r="R69" i="337"/>
  <c r="R70" i="337"/>
  <c r="R71" i="337"/>
  <c r="R72" i="337"/>
  <c r="R73" i="337"/>
  <c r="R74" i="337"/>
  <c r="R75" i="337"/>
  <c r="R76" i="337"/>
  <c r="R77" i="337"/>
  <c r="R78" i="337"/>
  <c r="R79" i="337"/>
  <c r="R80" i="337"/>
  <c r="R81" i="337"/>
  <c r="R82" i="337"/>
  <c r="R83" i="337"/>
  <c r="R84" i="337"/>
  <c r="R85" i="337"/>
  <c r="R86" i="337"/>
  <c r="R87" i="337"/>
  <c r="R88" i="337"/>
  <c r="R89" i="337"/>
  <c r="R90" i="337"/>
  <c r="R91" i="337"/>
  <c r="R92" i="337"/>
  <c r="R93" i="337"/>
  <c r="R94" i="337"/>
  <c r="R95" i="337"/>
  <c r="R96" i="337"/>
  <c r="R97" i="337"/>
  <c r="R98" i="337"/>
  <c r="R99" i="337"/>
  <c r="R100" i="337"/>
  <c r="R101" i="337"/>
  <c r="R102" i="337"/>
  <c r="R103" i="337"/>
  <c r="R104" i="337"/>
  <c r="R105" i="337"/>
  <c r="R106" i="337"/>
  <c r="R108" i="337"/>
  <c r="R109" i="337"/>
  <c r="R110" i="337"/>
  <c r="R111" i="337"/>
  <c r="R112" i="337"/>
  <c r="R113" i="337"/>
  <c r="R115" i="337"/>
  <c r="R117" i="337"/>
  <c r="R118" i="337"/>
  <c r="R119" i="337"/>
  <c r="R120" i="337"/>
  <c r="R121" i="337"/>
  <c r="R122" i="337"/>
  <c r="R123" i="337"/>
  <c r="R124" i="337"/>
  <c r="R125" i="337"/>
  <c r="R126" i="337"/>
  <c r="R127" i="337"/>
  <c r="R128" i="337"/>
  <c r="R129" i="337"/>
  <c r="R130" i="337"/>
  <c r="AB15" i="349"/>
  <c r="AB13" i="349"/>
  <c r="AB14" i="349"/>
  <c r="AB16" i="349"/>
  <c r="AB20" i="349"/>
  <c r="AB22" i="349"/>
  <c r="AB23" i="349"/>
  <c r="AB25" i="349"/>
  <c r="AB18" i="349"/>
  <c r="AB21" i="349"/>
  <c r="AB17" i="349"/>
  <c r="AB29" i="349"/>
  <c r="AB30" i="349"/>
  <c r="AB24" i="349"/>
  <c r="AB33" i="349"/>
  <c r="AB35" i="349"/>
  <c r="AB36" i="349"/>
  <c r="AB37" i="349"/>
  <c r="AB39" i="349"/>
  <c r="AB28" i="349"/>
  <c r="AB40" i="349"/>
  <c r="AB42" i="349"/>
  <c r="AB26" i="349"/>
  <c r="AB43" i="349"/>
  <c r="AB45" i="349"/>
  <c r="AB47" i="349"/>
  <c r="AB48" i="349"/>
  <c r="AB49" i="349"/>
  <c r="AB51" i="349"/>
  <c r="AB52" i="349"/>
  <c r="AB53" i="349"/>
  <c r="AB54" i="349"/>
  <c r="AB55" i="349"/>
  <c r="AB56" i="349"/>
  <c r="AB27" i="349"/>
  <c r="AB57" i="349"/>
  <c r="AB61" i="349"/>
  <c r="AB64" i="349"/>
  <c r="AB65" i="349"/>
  <c r="AB66" i="349"/>
  <c r="AB67" i="349"/>
  <c r="AB68" i="349"/>
  <c r="AB69" i="349"/>
  <c r="AB70" i="349"/>
  <c r="AB71" i="349"/>
  <c r="AB72" i="349"/>
  <c r="AB73" i="349"/>
  <c r="AB74" i="349"/>
  <c r="AB75" i="349"/>
  <c r="AB76" i="349"/>
  <c r="E5" i="300"/>
  <c r="E6" i="300" s="1"/>
  <c r="E7" i="300" s="1"/>
  <c r="E8" i="300" s="1"/>
  <c r="I17" i="136"/>
  <c r="I18" i="136" s="1"/>
  <c r="I19" i="136" s="1"/>
  <c r="E5" i="116"/>
  <c r="E6" i="116" s="1"/>
  <c r="E7" i="116" s="1"/>
  <c r="E8" i="116" s="1"/>
  <c r="G12" i="116"/>
</calcChain>
</file>

<file path=xl/comments1.xml><?xml version="1.0" encoding="utf-8"?>
<comments xmlns="http://schemas.openxmlformats.org/spreadsheetml/2006/main">
  <authors>
    <author>Club Manager</author>
  </authors>
  <commentList>
    <comment ref="D25" authorId="0">
      <text>
        <r>
          <rPr>
            <b/>
            <sz val="9"/>
            <color indexed="81"/>
            <rFont val="Tahoma"/>
            <family val="2"/>
          </rPr>
          <t xml:space="preserve">Club Manager:
</t>
        </r>
        <r>
          <rPr>
            <sz val="9"/>
            <color indexed="81"/>
            <rFont val="Tahoma"/>
            <family val="2"/>
          </rPr>
          <t>19 Jan R190   R190
26 Jan R210   R400
02 Feb R140  R540
09 Feb No Jackpot
16 Feb R210  R750
23 Feb R90   R840
02 Mar R210 R1050
09 Mar R290 R1340
Won by Roscoe Liedemann on 12pts
16 Mar R200  R200
21 Mar   R60  R260
23 Mar   R60  R320
30 Mar  R260 R580
Won by Thys Esterhuizen on 12 pts
06 Apr  R80  R80
20 Apr  R90  R170
22 Apr  No Jackpots taken
27 Apr  R180 R350
Won by Josef de Beer on 12 pts
01 May R110 R110
04 May R230 R340
11 May R240 R580
18 May R270 R850
25 May No Jackpot (Swartland Bond)
01 Jun R270 R1070 
08 Jun R110 R1180
Won by Johann Ackerman on 12 pts
15 Jun R180  R180
17 Jun No Jackpots taken
22 Jun R60   R240
29 Jun R250 R490
06 Jul  R310 R800
13 Jul No Jackpot
(Nelson Final)
20 Jul  R240   R1040
27 Jul R150    R1190</t>
        </r>
        <r>
          <rPr>
            <b/>
            <sz val="9"/>
            <color indexed="81"/>
            <rFont val="Tahoma"/>
            <family val="2"/>
          </rPr>
          <t xml:space="preserve">
</t>
        </r>
        <r>
          <rPr>
            <sz val="9"/>
            <color indexed="81"/>
            <rFont val="Tahoma"/>
            <family val="2"/>
          </rPr>
          <t>09 Aug R80    R1270
10 Aug R200  R1470
17 Aug R290  R1760
24 Aug R310  R2070
31 Aug R200  R2270
07 Sep R200  R2470</t>
        </r>
      </text>
    </comment>
  </commentList>
</comments>
</file>

<file path=xl/comments2.xml><?xml version="1.0" encoding="utf-8"?>
<comments xmlns="http://schemas.openxmlformats.org/spreadsheetml/2006/main">
  <authors>
    <author>Club Manager</author>
  </authors>
  <commentList>
    <comment ref="G21" authorId="0">
      <text>
        <r>
          <rPr>
            <b/>
            <sz val="9"/>
            <color indexed="81"/>
            <rFont val="Tahoma"/>
            <family val="2"/>
          </rPr>
          <t>Club Manager:</t>
        </r>
        <r>
          <rPr>
            <sz val="9"/>
            <color indexed="81"/>
            <rFont val="Tahoma"/>
            <family val="2"/>
          </rPr>
          <t xml:space="preserve">
19 Jan R190   R190
26 Jan R210   R400
02 Feb R140  R540
09 Feb No Jackpot
16 Feb R210  R750
23 Feb R90   R840
02 Mar R210 R1050
09 Mar R290 R1340
Won by Roscoe Liedemann on 12pts
16 Mar R200  R200
21 Mar   R60  R260
23 Mar   R60  R320
30 Mar  R260 R580
Won by Thys Esterhuizen on 12 pts
06 Apr  R80  R80
20 Apr  R90  R170
22 Apr  No Jackpots taken
27 Apr  R180 R350
Won by Josef de Beer on 12 pts
01 May R110 R110
04 May R230 R340
11 May R240 R580
18 May R270 R850
25 May No Jackpot (Swartland Bond)
01 Jun R270 R1070 
08 Jun R110 R1180
Won by Johann Ackerman on 12 pts
15 Jun R180  R180
17 Jun No Jackpots taken
22 Jun R60   R240
29 Jun R250 R490
06 Jul  R310 R800
13 Jul No Jackpot
(Nelson Final)
20 Jul  R240   R1040
27 Jul R150    R1190
09 Aug R80    R1270
10 Aug R200  R1470
17 Aug R290  R1760
24 Aug R310  R2070
31 Aug R200  R2270
07 Sep R200  R2470
14 Sep R190  R2660 
</t>
        </r>
      </text>
    </comment>
  </commentList>
</comments>
</file>

<file path=xl/comments3.xml><?xml version="1.0" encoding="utf-8"?>
<comments xmlns="http://schemas.openxmlformats.org/spreadsheetml/2006/main">
  <authors>
    <author>Club Manager</author>
  </authors>
  <commentList>
    <comment ref="H18" authorId="0">
      <text>
        <r>
          <rPr>
            <b/>
            <sz val="9"/>
            <color indexed="81"/>
            <rFont val="Tahoma"/>
            <family val="2"/>
          </rPr>
          <t>Club Manager:</t>
        </r>
        <r>
          <rPr>
            <sz val="9"/>
            <color indexed="81"/>
            <rFont val="Tahoma"/>
            <family val="2"/>
          </rPr>
          <t xml:space="preserve">
19 Jan R190   R190
26 Jan R210   R400
02 Feb R140  R540
09 Feb No Jackpot
16 Feb R210  R750
23 Feb R90   R840
02 Mar R210 R1050
09 Mar R290 R1340
Won by Roscoe Liedemann on 12pts
16 Mar R200  R200
21 Mar   R60  R260
23 Mar   R60  R320
30 Mar  R260 R580
Won by Thys Esterhuizen on 12 pts
06 Apr  R80  R80
20 Apr  R90  R170
22 Apr  No Jackpots taken
27 Apr  R180 R350
Won by Josef de Beer on 12 pts
01 May R110 R110
04 May R230 R340
11 May R240 R580
18 May R270 R850
25 May No Jackpot (Swartland Bond)
01 Jun R270 R1070 
08 Jun R110 R1180
Won by Johann Ackerman on 12 pts
15 Jun R180  R180
17 Jun No Jackpots taken
22 Jun R60   R240
29 Jun R250 R490
06 Jul  R310 R800
13 Jul No Jackpot
(Nelson Final)
20 Jul  R240   R1040
27 Jul R150    R1190
09 Aug R80    R1270
10 Aug R200  R1470
17 Aug R290  R1760
24 Aug R310  R2070
31 Aug R200  R2270
07 Sep R200  R2470
14 Sep R190  R2660 
21 Sep R120  R2780
</t>
        </r>
      </text>
    </comment>
  </commentList>
</comments>
</file>

<file path=xl/comments4.xml><?xml version="1.0" encoding="utf-8"?>
<comments xmlns="http://schemas.openxmlformats.org/spreadsheetml/2006/main">
  <authors>
    <author>Club Manager</author>
  </authors>
  <commentList>
    <comment ref="G20" authorId="0">
      <text>
        <r>
          <rPr>
            <b/>
            <sz val="9"/>
            <color indexed="81"/>
            <rFont val="Tahoma"/>
            <family val="2"/>
          </rPr>
          <t>Club Manager:</t>
        </r>
        <r>
          <rPr>
            <sz val="9"/>
            <color indexed="81"/>
            <rFont val="Tahoma"/>
            <family val="2"/>
          </rPr>
          <t xml:space="preserve">
19 Jan R190   R190
26 Jan R210   R400
02 Feb R140  R540
09 Feb No Jackpot
16 Feb R210  R750
23 Feb R90   R840
02 Mar R210 R1050
09 Mar R290 R1340
Won by Roscoe Liedemann on 12pts
16 Mar R200  R200
21 Mar   R60  R260
23 Mar   R60  R320
30 Mar  R260 R580
Won by Thys Esterhuizen on 12 pts
06 Apr  R80  R80
20 Apr  R90  R170
22 Apr  No Jackpots taken
27 Apr  R180 R350
Won by Josef de Beer on 12 pts
01 May R110 R110
04 May R230 R340
11 May R240 R580
18 May R270 R850
25 May No Jackpot (Swartland Bond)
01 Jun R270 R1070 
08 Jun R110 R1180
Won by Johann Ackerman on 12 pts
15 Jun R180  R180
17 Jun No Jackpots taken
22 Jun R60   R240
29 Jun R250 R490
06 Jul  R310 R800
13 Jul No Jackpot
(Nelson Final)
20 Jul  R240   R1040
27 Jul R150    R1190
09 Aug R80    R1270
10 Aug R200  R1470
17 Aug R290  R1760
24 Aug R310  R2070
31 Aug R200  R2270
07 Sep R200  R2470
14 Sep R190  R2660 
21 Sep R120  R2780
28 Sep R280  R3060
05 Oct SHIRAZ (No Jackpot)
12 Oct  R190  R3250
</t>
        </r>
      </text>
    </comment>
  </commentList>
</comments>
</file>

<file path=xl/comments5.xml><?xml version="1.0" encoding="utf-8"?>
<comments xmlns="http://schemas.openxmlformats.org/spreadsheetml/2006/main">
  <authors>
    <author>Club Manager</author>
  </authors>
  <commentList>
    <comment ref="F48" authorId="0">
      <text>
        <r>
          <rPr>
            <b/>
            <sz val="9"/>
            <color indexed="81"/>
            <rFont val="Tahoma"/>
            <family val="2"/>
          </rPr>
          <t>Club Manager:</t>
        </r>
        <r>
          <rPr>
            <sz val="9"/>
            <color indexed="81"/>
            <rFont val="Tahoma"/>
            <family val="2"/>
          </rPr>
          <t xml:space="preserve">
19 Jan R190   R190
26 Jan R210   R400
02 Feb R140  R540
09 Feb No Jackpot
16 Feb R210  R750
23 Feb R90   R840
02 Mar R210 R1050
09 Mar R290 R1340
Won by Roscoe Liedemann on 12pts
16 Mar R200  R200
21 Mar   R60  R260
23 Mar   R60  R320
30 Mar  R260 R580
Won by Thys Esterhuizen on 12 pts
06 Apr  R80  R80
20 Apr  R90  R170
22 Apr  No Jackpots taken
27 Apr  R180 R350
Won by Josef de Beer on 12 pts
01 May R110 R110
04 May R230 R340
11 May R240 R580
18 May R270 R850
25 May No Jackpot (Swartland Bond)
01 Jun R270 R1070 
08 Jun R110 R1180
Won by Johann Ackerman on 12 pts
15 Jun R180  R180
17 Jun No Jackpots taken
22 Jun R60   R240
29 Jun R250 R490
06 Jul  R310 R800
13 Jul No Jackpot
(Nelson Final)
20 Jul  R240   R1040
27 Jul R150    R1190
09 Aug R80    R1270
10 Aug R200  R1470
17 Aug R290  R1760
24 Aug R310  R2070
31 Aug R200  R2270
07 Sep R200  R2470
14 Sep R190  R2660 
21 Sep R120  R2780
28 Sep R280  R3060
05 Oct SHIRAZ (No Jackpot)
12 Oct  R190  R3250
19 Oct  MEERHOF (No Jackpot)
</t>
        </r>
      </text>
    </comment>
  </commentList>
</comments>
</file>

<file path=xl/comments6.xml><?xml version="1.0" encoding="utf-8"?>
<comments xmlns="http://schemas.openxmlformats.org/spreadsheetml/2006/main">
  <authors>
    <author>Club Manager</author>
  </authors>
  <commentList>
    <comment ref="G21" authorId="0">
      <text>
        <r>
          <rPr>
            <b/>
            <sz val="9"/>
            <color indexed="81"/>
            <rFont val="Tahoma"/>
            <family val="2"/>
          </rPr>
          <t>Club Manager:</t>
        </r>
        <r>
          <rPr>
            <sz val="9"/>
            <color indexed="81"/>
            <rFont val="Tahoma"/>
            <family val="2"/>
          </rPr>
          <t xml:space="preserve">
19 Jan R190   R190
26 Jan R210   R400
02 Feb R140  R540
09 Feb No Jackpot
16 Feb R210  R750
23 Feb R90   R840
02 Mar R210 R1050
09 Mar R290 R1340
Won by Roscoe Liedemann on 12pts
16 Mar R200  R200
21 Mar   R60  R260
23 Mar   R60  R320
30 Mar  R260 R580
Won by Thys Esterhuizen on 12 pts
06 Apr  R80  R80
20 Apr  R90  R170
22 Apr  No Jackpots taken
27 Apr  R180 R350
Won by Josef de Beer on 12 pts
01 May R110 R110
04 May R230 R340
11 May R240 R580
18 May R270 R850
25 May No Jackpot (Swartland Bond)
01 Jun R270 R1070 
08 Jun R110 R1180
Won by Johann Ackerman on 12 pts
15 Jun R180  R180
17 Jun No Jackpots taken
22 Jun R60   R240
29 Jun R250 R490
06 Jul  R310 R800
13 Jul No Jackpot
(Nelson Final)
20 Jul  R240   R1040
27 Jul R150    R1190
09 Aug R80    R1270
10 Aug R200  R1470
17 Aug R290  R1760
24 Aug R310  R2070
31 Aug R200  R2270
07 Sep R200  R2470
14 Sep R190  R2660 
21 Sep R120  R2780
28 Sep R280  R3060
05 Oct SHIRAZ (No Jackpot)
12 Oct  R190  R3250
26 Oct  R220  R3470
</t>
        </r>
      </text>
    </comment>
  </commentList>
</comments>
</file>

<file path=xl/comments7.xml><?xml version="1.0" encoding="utf-8"?>
<comments xmlns="http://schemas.openxmlformats.org/spreadsheetml/2006/main">
  <authors>
    <author>Club Manager</author>
  </authors>
  <commentList>
    <comment ref="G18" authorId="0">
      <text>
        <r>
          <rPr>
            <b/>
            <sz val="9"/>
            <color indexed="81"/>
            <rFont val="Tahoma"/>
            <family val="2"/>
          </rPr>
          <t>Club Manager:</t>
        </r>
        <r>
          <rPr>
            <sz val="9"/>
            <color indexed="81"/>
            <rFont val="Tahoma"/>
            <family val="2"/>
          </rPr>
          <t xml:space="preserve">
19 Jan R190   R190
26 Jan R210   R400
02 Feb R140  R540
09 Feb No Jackpot
16 Feb R210  R750
23 Feb R90   R840
02 Mar R210 R1050
09 Mar R290 R1340
Won by Roscoe Liedemann on 12pts
16 Mar R200  R200
21 Mar   R60  R260
23 Mar   R60  R320
30 Mar  R260 R580
Won by Thys Esterhuizen on 12 pts
06 Apr  R80  R80
20 Apr  R90  R170
22 Apr  No Jackpots taken
27 Apr  R180 R350
Won by Josef de Beer on 12 pts
01 May R110 R110
04 May R230 R340
11 May R240 R580
18 May R270 R850
25 May No Jackpot (Swartland Bond)
01 Jun R270 R1070 
08 Jun R110 R1180
Won by Johann Ackerman on 12 pts
15 Jun R180  R180
17 Jun No Jackpots taken
22 Jun R60   R240
29 Jun R250 R490
06 Jul  R310 R800
13 Jul No Jackpot
(Nelson Final)
20 Jul  R240   R1040
27 Jul R150    R1190
09 Aug R80    R1270
10 Aug R200  R1470
17 Aug R290  R1760
24 Aug R310  R2070
31 Aug R200  R2270
07 Sep R200  R2470
14 Sep R190  R2660 
21 Sep R120  R2780
28 Sep R280  R3060
05 Oct SHIRAZ (No Jackpot)
12 Oct  R190  R3250
26 Oct  R220  R3470
</t>
        </r>
      </text>
    </comment>
  </commentList>
</comments>
</file>

<file path=xl/comments8.xml><?xml version="1.0" encoding="utf-8"?>
<comments xmlns="http://schemas.openxmlformats.org/spreadsheetml/2006/main">
  <authors>
    <author>Club Manager</author>
  </authors>
  <commentList>
    <comment ref="D24" authorId="0">
      <text>
        <r>
          <rPr>
            <b/>
            <sz val="9"/>
            <color indexed="81"/>
            <rFont val="Tahoma"/>
            <family val="2"/>
          </rPr>
          <t>Club Manager:</t>
        </r>
        <r>
          <rPr>
            <sz val="9"/>
            <color indexed="81"/>
            <rFont val="Tahoma"/>
            <family val="2"/>
          </rPr>
          <t xml:space="preserve">
JACKPOT
12 Aug R280
19 Aug R330
26 Aug R130
02 Sep R280
09 Sep R250
16 Sep R250
30 Sep R430
07 Oct R  20
14 Oct R270
21 Oct R260
04 Nov R 90
11 Nov R210   
</t>
        </r>
        <r>
          <rPr>
            <u/>
            <sz val="9"/>
            <color indexed="81"/>
            <rFont val="Tahoma"/>
            <family val="2"/>
          </rPr>
          <t>18 Nov R420    R3220
Won by Josef de Beer on 12 pte</t>
        </r>
        <r>
          <rPr>
            <sz val="9"/>
            <color indexed="81"/>
            <rFont val="Tahoma"/>
            <family val="2"/>
          </rPr>
          <t xml:space="preserve">
25 Nov R310
09 Dec R320
16 Dec R210
</t>
        </r>
        <r>
          <rPr>
            <u/>
            <sz val="9"/>
            <color indexed="81"/>
            <rFont val="Tahoma"/>
            <family val="2"/>
          </rPr>
          <t>23 Dec R160   R1000
Won by Johandre Theron on 12 pte</t>
        </r>
        <r>
          <rPr>
            <sz val="9"/>
            <color indexed="81"/>
            <rFont val="Tahoma"/>
            <family val="2"/>
          </rPr>
          <t xml:space="preserve">
31 Dec R260    R260
06 Jan  R130    R390
13 Jan  R220    R610
20 Jan  R390  R1000
27 Jan  R250  R1250
03 Feb  R290  R1540
10 Feb  R400  R1940
17 Feb  R240  R2180
24 Feb  R240  R2420
03 Mar  R230  R2650
03 Mar  R230  R2880
</t>
        </r>
        <r>
          <rPr>
            <u/>
            <sz val="9"/>
            <color indexed="81"/>
            <rFont val="Tahoma"/>
            <family val="2"/>
          </rPr>
          <t>10 Mar  R240  R3210
Won by Okkie Basson on 12 pts</t>
        </r>
        <r>
          <rPr>
            <sz val="9"/>
            <color indexed="81"/>
            <rFont val="Tahoma"/>
            <family val="2"/>
          </rPr>
          <t xml:space="preserve">
17 Mar  R100  R100
21 Mar  R280  R380
</t>
        </r>
        <r>
          <rPr>
            <u/>
            <sz val="9"/>
            <color indexed="81"/>
            <rFont val="Tahoma"/>
            <family val="2"/>
          </rPr>
          <t>24 Mar  R210  R590</t>
        </r>
        <r>
          <rPr>
            <sz val="9"/>
            <color indexed="81"/>
            <rFont val="Tahoma"/>
            <family val="2"/>
          </rPr>
          <t xml:space="preserve">
</t>
        </r>
        <r>
          <rPr>
            <u/>
            <sz val="9"/>
            <color indexed="81"/>
            <rFont val="Tahoma"/>
            <family val="2"/>
          </rPr>
          <t>Won by Adriaan Vlok on 14 pts</t>
        </r>
        <r>
          <rPr>
            <sz val="9"/>
            <color indexed="81"/>
            <rFont val="Tahoma"/>
            <family val="2"/>
          </rPr>
          <t xml:space="preserve">
31 Mar R210   R210
07 Apr R370   R580
14 Apr R140   R720
21 Apr No Jackpot NGdag
27 Apr R 80   R800
28 Apr R130  R930
05 May R 80  R1010
29 May R200 R1210
02 Jun R180  R1390
09 Jun No Golf - Rain
16 Jun R240 R1630
23 Jun R 70  R1700
30 Jun R 90  R1790
07 Jul  R270  R2060
14 Jul  R170  R2230
21 Jul  R190  R2420
</t>
        </r>
        <r>
          <rPr>
            <u/>
            <sz val="9"/>
            <color indexed="81"/>
            <rFont val="Tahoma"/>
            <family val="2"/>
          </rPr>
          <t>28 Jul  R430  R2850</t>
        </r>
        <r>
          <rPr>
            <sz val="9"/>
            <color indexed="81"/>
            <rFont val="Tahoma"/>
            <family val="2"/>
          </rPr>
          <t xml:space="preserve">
</t>
        </r>
        <r>
          <rPr>
            <u/>
            <sz val="9"/>
            <color indexed="81"/>
            <rFont val="Tahoma"/>
            <family val="2"/>
          </rPr>
          <t xml:space="preserve">Won by Eben Lingeveldt jnr on 12 pts
</t>
        </r>
        <r>
          <rPr>
            <sz val="9"/>
            <color indexed="81"/>
            <rFont val="Tahoma"/>
            <family val="2"/>
          </rPr>
          <t xml:space="preserve"> 04 Aug R180  R180
09 Aug R50    R230
11 Aug R270  R600
18 Aug R280  R880
25 Aug R210 R1090
</t>
        </r>
        <r>
          <rPr>
            <u/>
            <sz val="9"/>
            <color indexed="81"/>
            <rFont val="Tahoma"/>
            <family val="2"/>
          </rPr>
          <t>01 Sep R270 R1360</t>
        </r>
        <r>
          <rPr>
            <sz val="9"/>
            <color indexed="81"/>
            <rFont val="Tahoma"/>
            <family val="2"/>
          </rPr>
          <t xml:space="preserve">
</t>
        </r>
        <r>
          <rPr>
            <u/>
            <sz val="9"/>
            <color indexed="81"/>
            <rFont val="Tahoma"/>
            <family val="2"/>
          </rPr>
          <t xml:space="preserve">Won by John Smith on 12 pts
</t>
        </r>
        <r>
          <rPr>
            <sz val="9"/>
            <color indexed="81"/>
            <rFont val="Tahoma"/>
            <family val="2"/>
          </rPr>
          <t xml:space="preserve">08 Sep No Jackpot (Preferred Drive)
15 Sep No Jackpot (Shiraz Golf Day)
22 Sep R190
06 Oct No Jackpot (St Thomas)
13 Oct No Jackpot (Round Table)
20 Oct No Jackpot (Meerhof)
27 Oct ?????
03 Nov No Jackpot (NG Noord)
</t>
        </r>
      </text>
    </comment>
  </commentList>
</comments>
</file>

<file path=xl/sharedStrings.xml><?xml version="1.0" encoding="utf-8"?>
<sst xmlns="http://schemas.openxmlformats.org/spreadsheetml/2006/main" count="2177" uniqueCount="497">
  <si>
    <t>Pos.</t>
  </si>
  <si>
    <t>Komp:</t>
  </si>
  <si>
    <t>MALMESBURY GHOLFKLUB</t>
  </si>
  <si>
    <t>Naam</t>
  </si>
  <si>
    <t>Punte</t>
  </si>
  <si>
    <t xml:space="preserve">Enkel Stableford </t>
  </si>
  <si>
    <r>
      <t>Datum</t>
    </r>
    <r>
      <rPr>
        <b/>
        <sz val="12"/>
        <rFont val="Arial"/>
        <family val="2"/>
      </rPr>
      <t xml:space="preserve">: </t>
    </r>
  </si>
  <si>
    <t>Vchrs</t>
  </si>
  <si>
    <t>NAME</t>
  </si>
  <si>
    <t>Andre Uys</t>
  </si>
  <si>
    <t>Ewald Liedeman</t>
  </si>
  <si>
    <t>Roscoe Liedeman</t>
  </si>
  <si>
    <t>Josef de Beer</t>
  </si>
  <si>
    <t>Helgard Rabie</t>
  </si>
  <si>
    <t>Thinus Theron</t>
  </si>
  <si>
    <t>NO</t>
  </si>
  <si>
    <t>JAN</t>
  </si>
  <si>
    <t>FEB</t>
  </si>
  <si>
    <t>MAR</t>
  </si>
  <si>
    <t>APR</t>
  </si>
  <si>
    <t>MAY</t>
  </si>
  <si>
    <t>JUN</t>
  </si>
  <si>
    <t>JUL</t>
  </si>
  <si>
    <t>AUG</t>
  </si>
  <si>
    <t>SEP</t>
  </si>
  <si>
    <t>OCT</t>
  </si>
  <si>
    <t>NOV</t>
  </si>
  <si>
    <t>TOTAL</t>
  </si>
  <si>
    <t>NETT</t>
  </si>
  <si>
    <t>PTS</t>
  </si>
  <si>
    <t>POINTS</t>
  </si>
  <si>
    <t>Wayne van Tonder</t>
  </si>
  <si>
    <t>Jacques Cilliers</t>
  </si>
  <si>
    <t>Natie Smith</t>
  </si>
  <si>
    <t>PLAYERS =</t>
  </si>
  <si>
    <t>INCOME</t>
  </si>
  <si>
    <t>USED</t>
  </si>
  <si>
    <t>HOLE-IN-ONE, LESS 2.5%</t>
  </si>
  <si>
    <t>VOUCHERS =</t>
  </si>
  <si>
    <t>Dick Ross</t>
  </si>
  <si>
    <t>HOLE IN ONE LESS 2%</t>
  </si>
  <si>
    <t>Johandre Theron</t>
  </si>
  <si>
    <t>Martin Lesch</t>
  </si>
  <si>
    <t>Adriaan Louw</t>
  </si>
  <si>
    <t>Gary Williams</t>
  </si>
  <si>
    <t>Brian Harker</t>
  </si>
  <si>
    <t>Martin Mostert</t>
  </si>
  <si>
    <t>Sakkie Klasen</t>
  </si>
  <si>
    <t>Appie van der Merwe</t>
  </si>
  <si>
    <t>Paul Hardcastle</t>
  </si>
  <si>
    <t>Johann Ackerman</t>
  </si>
  <si>
    <t>Okkie Basson</t>
  </si>
  <si>
    <t>Gerhard Spangenberg</t>
  </si>
  <si>
    <t>Leon Carstens</t>
  </si>
  <si>
    <t>Du Toit van Zyl</t>
  </si>
  <si>
    <t>Leon Karsten</t>
  </si>
  <si>
    <t>VAT, LESS 15%</t>
  </si>
  <si>
    <t>Edmund Petersen</t>
  </si>
  <si>
    <t>Eben Lingeveldt snr</t>
  </si>
  <si>
    <t>Fritz de Beer</t>
  </si>
  <si>
    <t>Ralph Mehl</t>
  </si>
  <si>
    <t>Jaco Kriek</t>
  </si>
  <si>
    <t>Lindsay Meyer</t>
  </si>
  <si>
    <t>Ian Adams</t>
  </si>
  <si>
    <t>VAT LESS 15%</t>
  </si>
  <si>
    <t>VOUCHERS (50%) =</t>
  </si>
  <si>
    <t>Peter Willemse</t>
  </si>
  <si>
    <t>Billy Howburg</t>
  </si>
  <si>
    <t>Steyn Neethling</t>
  </si>
  <si>
    <t>Marthinus Jacobs</t>
  </si>
  <si>
    <t>Johan Uys</t>
  </si>
  <si>
    <t>`</t>
  </si>
  <si>
    <t>Wynand van Niekerk</t>
  </si>
  <si>
    <t>Thys Esterhuizen</t>
  </si>
  <si>
    <t>Tony Goosen</t>
  </si>
  <si>
    <t>Name</t>
  </si>
  <si>
    <t>William Matthysen</t>
  </si>
  <si>
    <t>2019 MONTHLY MEDAL LOG</t>
  </si>
  <si>
    <t xml:space="preserve">The format of the Monthly Mug is Medal Strokeplay and is open to all members. There are no sections. The A+ B+ C and Ladies section handicap members all play for the best nett score of the day to win the mug. Points are allocated from 10 points down to 1 point according to nett scores. E.g. the best nett score on the day receives 10 points+ the 2nd best nett 9 points and so on. The golfer with the most accumulated points at the end of the year receives 100% pre-paid green fees for 2019, 2nd place - 75% and 3rd place 50%.                       </t>
  </si>
  <si>
    <t>John Smith</t>
  </si>
  <si>
    <t>Nic Goosen</t>
  </si>
  <si>
    <t>Auden Julies</t>
  </si>
  <si>
    <t>Ewan Liedeman</t>
  </si>
  <si>
    <t>Franklin Beukes</t>
  </si>
  <si>
    <t xml:space="preserve"> </t>
  </si>
  <si>
    <t>Andrew Cooke</t>
  </si>
  <si>
    <t>Michael Moreland</t>
  </si>
  <si>
    <t>Peter Hardcastle</t>
  </si>
  <si>
    <t>Andrew Cook</t>
  </si>
  <si>
    <t>Frans Destroo</t>
  </si>
  <si>
    <t>Chris Visser</t>
  </si>
  <si>
    <t>Martell van Lill</t>
  </si>
  <si>
    <t>Shafiek Pietersen</t>
  </si>
  <si>
    <t>Nick Erlank</t>
  </si>
  <si>
    <t>Marwaan April</t>
  </si>
  <si>
    <t>Tommy Louw</t>
  </si>
  <si>
    <t>Ilse van Zyl</t>
  </si>
  <si>
    <t>Lois Kriek</t>
  </si>
  <si>
    <t>Marthele Neethling</t>
  </si>
  <si>
    <t>Stella Potgieter</t>
  </si>
  <si>
    <t>NO.</t>
  </si>
  <si>
    <t>JANUARY</t>
  </si>
  <si>
    <t>FEBRUARY</t>
  </si>
  <si>
    <t>MARCH</t>
  </si>
  <si>
    <t>FIRST QTR</t>
  </si>
  <si>
    <t>05/01</t>
  </si>
  <si>
    <t>12/01</t>
  </si>
  <si>
    <t>19/01</t>
  </si>
  <si>
    <t>26/01</t>
  </si>
  <si>
    <t>02/02</t>
  </si>
  <si>
    <t>09/02</t>
  </si>
  <si>
    <t>16/02</t>
  </si>
  <si>
    <t>23/02</t>
  </si>
  <si>
    <t>02/03</t>
  </si>
  <si>
    <t>16/03</t>
  </si>
  <si>
    <t>21/03</t>
  </si>
  <si>
    <t>23/03</t>
  </si>
  <si>
    <t>30/03</t>
  </si>
  <si>
    <t>IND PTS</t>
  </si>
  <si>
    <t>BB PTS</t>
  </si>
  <si>
    <t>4B PTS</t>
  </si>
  <si>
    <t>MM PTS</t>
  </si>
  <si>
    <t>Fritz de Beer snr</t>
  </si>
  <si>
    <t>Human Steenkamp</t>
  </si>
  <si>
    <t>Marais Erasmus</t>
  </si>
  <si>
    <t>Doppies Coetzee</t>
  </si>
  <si>
    <t>Adriaan Vlok</t>
  </si>
  <si>
    <t>Gerbrandt Bezuidenhout</t>
  </si>
  <si>
    <t>Izelle van Tonder</t>
  </si>
  <si>
    <t>Marcell van Lill</t>
  </si>
  <si>
    <t>Ronnie Shaw</t>
  </si>
  <si>
    <t>Ulrich Greffrath</t>
  </si>
  <si>
    <t>Francois Geldenhuys</t>
  </si>
  <si>
    <t>Melichia Basson</t>
  </si>
  <si>
    <t>Flippie Brandt</t>
  </si>
  <si>
    <t>Franklin September</t>
  </si>
  <si>
    <t>Dirk Lategan</t>
  </si>
  <si>
    <t>Donato Stelluto</t>
  </si>
  <si>
    <t>Donovan Visser</t>
  </si>
  <si>
    <t>Frederick Moses</t>
  </si>
  <si>
    <t>Helmut Burger</t>
  </si>
  <si>
    <t>Jan Potgieter</t>
  </si>
  <si>
    <t>Leon Kotze</t>
  </si>
  <si>
    <t>Craig Harris</t>
  </si>
  <si>
    <t>Darryl van Vrede</t>
  </si>
  <si>
    <t>Elizabeth Albertyn</t>
  </si>
  <si>
    <t>Ernest Matthysen</t>
  </si>
  <si>
    <t>George Taljaard</t>
  </si>
  <si>
    <t>Jaco Mostert</t>
  </si>
  <si>
    <t>Kobus Kellerman</t>
  </si>
  <si>
    <t>Koos Loots</t>
  </si>
  <si>
    <t>Marius O'Kennedy</t>
  </si>
  <si>
    <t>Sakkie Rumboll</t>
  </si>
  <si>
    <t>Amos Schreuder</t>
  </si>
  <si>
    <t>Erika van Niekerk</t>
  </si>
  <si>
    <t>Eugene Huyshamer</t>
  </si>
  <si>
    <t>Flippie van der Merwe</t>
  </si>
  <si>
    <t>Fritz de Beer jnr</t>
  </si>
  <si>
    <t>Gys Neethling</t>
  </si>
  <si>
    <t>Hanlo Smith</t>
  </si>
  <si>
    <t>Heinrich Schreuder</t>
  </si>
  <si>
    <t>Jens Histerman</t>
  </si>
  <si>
    <t>Johan du Toit</t>
  </si>
  <si>
    <t>Johannes Albertyn</t>
  </si>
  <si>
    <t>Philip Faure</t>
  </si>
  <si>
    <t>Teddy de Grijs</t>
  </si>
  <si>
    <t>Werner Schreiber</t>
  </si>
  <si>
    <t>09/03</t>
  </si>
  <si>
    <t>MM&amp;IND</t>
  </si>
  <si>
    <t>Lance Gracey</t>
  </si>
  <si>
    <t>Alex Katzeff</t>
  </si>
  <si>
    <t>Maurice Carr</t>
  </si>
  <si>
    <t>Craig Petersen</t>
  </si>
  <si>
    <t>Joey Harder</t>
  </si>
  <si>
    <t>Lindus van Wyk</t>
  </si>
  <si>
    <t>Guillaume Olivier</t>
  </si>
  <si>
    <t>Erik Jansen van Rensburg</t>
  </si>
  <si>
    <t>APRIL</t>
  </si>
  <si>
    <t>JUNE</t>
  </si>
  <si>
    <t>06/04</t>
  </si>
  <si>
    <t>22/04</t>
  </si>
  <si>
    <t>27/04</t>
  </si>
  <si>
    <t>20/04</t>
  </si>
  <si>
    <t>01/05</t>
  </si>
  <si>
    <t>04/05</t>
  </si>
  <si>
    <t>11/05</t>
  </si>
  <si>
    <t>01/06</t>
  </si>
  <si>
    <t>YEAR TO DATE</t>
  </si>
  <si>
    <t>Saberie Pietersen</t>
  </si>
  <si>
    <t>Neill Katzeff</t>
  </si>
  <si>
    <t>Jacques Esterhuizen</t>
  </si>
  <si>
    <t>Netto</t>
  </si>
  <si>
    <t>Andre Pienaar</t>
  </si>
  <si>
    <t>Braam Schwartz</t>
  </si>
  <si>
    <t>Gerhard Bester</t>
  </si>
  <si>
    <t>Lothar Buhr</t>
  </si>
  <si>
    <t>Mornay Coetzee</t>
  </si>
  <si>
    <t>Bernard Farmer</t>
  </si>
  <si>
    <t>George Prinsloo</t>
  </si>
  <si>
    <t>John Mostert</t>
  </si>
  <si>
    <t>18/05</t>
  </si>
  <si>
    <t>Maandlikse Houespel</t>
  </si>
  <si>
    <t>Prys</t>
  </si>
  <si>
    <t>Whisky Kraffie</t>
  </si>
  <si>
    <t>Port Kraffie</t>
  </si>
  <si>
    <t>Appie vd Merwe</t>
  </si>
  <si>
    <t>08/06</t>
  </si>
  <si>
    <t>15/06</t>
  </si>
  <si>
    <t>17/06</t>
  </si>
  <si>
    <t>22/06</t>
  </si>
  <si>
    <t>29/06</t>
  </si>
  <si>
    <t>4B  PTS</t>
  </si>
  <si>
    <t>IND  PTS</t>
  </si>
  <si>
    <t>BB  PTS</t>
  </si>
  <si>
    <t>2nd    QUARTER</t>
  </si>
  <si>
    <t>Riaan Lewis</t>
  </si>
  <si>
    <t>No.</t>
  </si>
  <si>
    <t>COMPETITION</t>
  </si>
  <si>
    <t>CLUB</t>
  </si>
  <si>
    <t>DATE</t>
  </si>
  <si>
    <t>EMAIL</t>
  </si>
  <si>
    <t>TELEPHONE</t>
  </si>
  <si>
    <t>JOHANN ACKERMAN</t>
  </si>
  <si>
    <t>2013 CHAMPION</t>
  </si>
  <si>
    <t>Malmesbury</t>
  </si>
  <si>
    <t>Nov. 2013</t>
  </si>
  <si>
    <t>j.ackerman@mweb.co.za</t>
  </si>
  <si>
    <t>AMOS SCHREUDER</t>
  </si>
  <si>
    <t>2014 CHAMPION</t>
  </si>
  <si>
    <t>Nov. 2014</t>
  </si>
  <si>
    <t>amos.schreuder@quantumfoods.co.za</t>
  </si>
  <si>
    <t>PETER WILLEMSE</t>
  </si>
  <si>
    <t>2015 CHAMPION</t>
  </si>
  <si>
    <t>Nov. 2015</t>
  </si>
  <si>
    <t>peterwillemse4@gmail.com</t>
  </si>
  <si>
    <t>PIET BASSON</t>
  </si>
  <si>
    <t>2016 CHAMPION</t>
  </si>
  <si>
    <t xml:space="preserve">Langebaan </t>
  </si>
  <si>
    <t>Nov 2016</t>
  </si>
  <si>
    <t>pietb@pmgroup.co.za</t>
  </si>
  <si>
    <t>VOID</t>
  </si>
  <si>
    <t>2017 CHAMPION</t>
  </si>
  <si>
    <t>Nov. 2017</t>
  </si>
  <si>
    <t>SABERIE PIETERSEN</t>
  </si>
  <si>
    <t>2018 CHAMPION</t>
  </si>
  <si>
    <t>Nov. 2018</t>
  </si>
  <si>
    <t>pung1wp@gmail.com</t>
  </si>
  <si>
    <t>Monthly Medal</t>
  </si>
  <si>
    <t>ernest@matthysen.net</t>
  </si>
  <si>
    <t>Betterball Stableford</t>
  </si>
  <si>
    <t>shawrr@telkomsa.net</t>
  </si>
  <si>
    <t>natie@qpave.co.za</t>
  </si>
  <si>
    <t>Wiiliam Matthysen</t>
  </si>
  <si>
    <t>Individual Stableford</t>
  </si>
  <si>
    <t>NO EMAIL ADDRESS</t>
  </si>
  <si>
    <t>gerhardspangenberg1@gmail.com</t>
  </si>
  <si>
    <t>Betterball Stableford Xplier</t>
  </si>
  <si>
    <t>ttheron@gardier.co.za</t>
  </si>
  <si>
    <t>jacot@krf.golden-era.co.za</t>
  </si>
  <si>
    <t xml:space="preserve">Kuils River </t>
  </si>
  <si>
    <t>psneethling@yebo.co.za</t>
  </si>
  <si>
    <t>mkneethling@gmail.com</t>
  </si>
  <si>
    <t>Evan Liedeman</t>
  </si>
  <si>
    <t>waanliedeman@gmail.com</t>
  </si>
  <si>
    <t>andrew@cbagroup.co.za</t>
  </si>
  <si>
    <t>Fourball Stableford Alliance</t>
  </si>
  <si>
    <t>GraceyL@eskom.co.za</t>
  </si>
  <si>
    <t>0746652704</t>
  </si>
  <si>
    <t>S. Vallentine</t>
  </si>
  <si>
    <t>K. Smit</t>
  </si>
  <si>
    <t>neill.katzeff@mazars.co.za</t>
  </si>
  <si>
    <t>oenadams@gmail.com</t>
  </si>
  <si>
    <t>C Div. Club Champion</t>
  </si>
  <si>
    <t>Ladies Club Champion</t>
  </si>
  <si>
    <t>ivanzyl@darlingcellars.co.za</t>
  </si>
  <si>
    <t>Club Champion</t>
  </si>
  <si>
    <t>WLIPSA BB  Stableford</t>
  </si>
  <si>
    <t>rsliedem@pgwc.gov.za</t>
  </si>
  <si>
    <t>Betterball Medal</t>
  </si>
  <si>
    <t>appievandermerwe@gmail.com</t>
  </si>
  <si>
    <t>Chris Joubert</t>
  </si>
  <si>
    <t>Yellow Ball Alliance</t>
  </si>
  <si>
    <t>fbeukes@safivegroup.co.za</t>
  </si>
  <si>
    <t>lindus.vanwyk@za.tronox.com</t>
  </si>
  <si>
    <t>eugene@fourquartersdesign.co.za</t>
  </si>
  <si>
    <t>jcilliers100@gmail.com</t>
  </si>
  <si>
    <t>lindsaymeyer055@gmail.com</t>
  </si>
  <si>
    <t>sakkieklasen@gmail.com</t>
  </si>
  <si>
    <t>johancehow@gmail.com</t>
  </si>
  <si>
    <t>Sanlam Cancer Ind Sford</t>
  </si>
  <si>
    <t>dirk@delecta.co.za</t>
  </si>
  <si>
    <t>rgmehl@gmail.com</t>
  </si>
  <si>
    <t>0798904377</t>
  </si>
  <si>
    <t>erikavn@swartland.co.za</t>
  </si>
  <si>
    <t>ivantonder@distell.co.za</t>
  </si>
  <si>
    <t>stellapotgieter@gmail.com</t>
  </si>
  <si>
    <t>mvanlill@telkomsa.net</t>
  </si>
  <si>
    <t>dickross55@gmail.com</t>
  </si>
  <si>
    <t>Betterball Alliance</t>
  </si>
  <si>
    <t>alouw@gardier.co.za</t>
  </si>
  <si>
    <t>Peter February</t>
  </si>
  <si>
    <t>Yellowball Alliance</t>
  </si>
  <si>
    <t>Darilng</t>
  </si>
  <si>
    <t>,</t>
  </si>
  <si>
    <t>Pierre Jackson</t>
  </si>
  <si>
    <t>PUNTE</t>
  </si>
  <si>
    <t>Johann Ackerman (1st)</t>
  </si>
  <si>
    <t>Peter Willemse (2nd)</t>
  </si>
  <si>
    <t>Natie Smith (3rd)</t>
  </si>
  <si>
    <t>Billy Howburg (Most Rounds)</t>
  </si>
  <si>
    <t>SECONDQTR</t>
  </si>
  <si>
    <t>JULY</t>
  </si>
  <si>
    <t>AUGUST</t>
  </si>
  <si>
    <t>SEPTEMBER</t>
  </si>
  <si>
    <t>THIRD  QTR</t>
  </si>
  <si>
    <t>André Uys</t>
  </si>
  <si>
    <t>06/07</t>
  </si>
  <si>
    <t>20/07</t>
  </si>
  <si>
    <t>27/07</t>
  </si>
  <si>
    <t>09/08</t>
  </si>
  <si>
    <t>MM  PTS</t>
  </si>
  <si>
    <t>10/08</t>
  </si>
  <si>
    <t>17/08</t>
  </si>
  <si>
    <t>24/08</t>
  </si>
  <si>
    <t>31/08</t>
  </si>
  <si>
    <t>07/09</t>
  </si>
  <si>
    <t>28/09</t>
  </si>
  <si>
    <t>3rd    QUARTER</t>
  </si>
  <si>
    <t>acuys@yebo.co.za</t>
  </si>
  <si>
    <t>hmrabie@telkomsa.net</t>
  </si>
  <si>
    <t>bayviewblind@mweb.co.za</t>
  </si>
  <si>
    <t xml:space="preserve">            2019 SWARTLAND MEESTERS </t>
  </si>
  <si>
    <t>Vierbal Stableford Samespel</t>
  </si>
  <si>
    <t>NAAM</t>
  </si>
  <si>
    <t>Johan Kotze</t>
  </si>
  <si>
    <t>14/09</t>
  </si>
  <si>
    <t>21/09</t>
  </si>
  <si>
    <t>Hermanus Williams</t>
  </si>
  <si>
    <t>Herman Treunich</t>
  </si>
  <si>
    <t>Dries van Jaarsveld</t>
  </si>
  <si>
    <t>JB van Wyk</t>
  </si>
  <si>
    <t>Elton Fester</t>
  </si>
  <si>
    <t>Pine Pienaar</t>
  </si>
  <si>
    <t>Lionel Johnson</t>
  </si>
  <si>
    <t>Darling</t>
  </si>
  <si>
    <t>pjfebruary007@gmail.com</t>
  </si>
  <si>
    <t xml:space="preserve">VCHR    EACH </t>
  </si>
  <si>
    <t>Eben Lingeveldt snr &amp; Ralph Mehl</t>
  </si>
  <si>
    <t>QUALIFIERS for 2019 RSAM MEESTERS GREEN JACKET as at  24 August 2019</t>
  </si>
  <si>
    <t>Gert Agenbag</t>
  </si>
  <si>
    <t>WOENSDAG SUNDOWNER</t>
  </si>
  <si>
    <t>Saterdag 07 September 2019</t>
  </si>
  <si>
    <t>R 2270 carried over to Sat. 7 September.</t>
  </si>
  <si>
    <t>Sat. 14 September</t>
  </si>
  <si>
    <t>GOLDEN YOLK</t>
  </si>
  <si>
    <t>Ian Adams &amp; Dick Ross</t>
  </si>
  <si>
    <t>John Smith &amp; Gert Agenbag</t>
  </si>
  <si>
    <t>Jacques Cilliers &amp; Marthinus Jacobs</t>
  </si>
  <si>
    <t>Peter Willemse &amp; Ewald Liedeman</t>
  </si>
  <si>
    <t xml:space="preserve">Sakkie Klasen &amp; Billy Howburg </t>
  </si>
  <si>
    <t>Saamgestelde Stableford vir pare</t>
  </si>
  <si>
    <t>Saterdag 14 September 2019</t>
  </si>
  <si>
    <t>VCHRS</t>
  </si>
  <si>
    <t>Wesley van der Merwe</t>
  </si>
  <si>
    <t>Saterdag 21 September 2019</t>
  </si>
  <si>
    <t>Dick Ross, Shafiek Pietersen, Mornay Coetzee, Wesley van der Merwe</t>
  </si>
  <si>
    <t>Appie van der Merwe, Tony Goosen, Ronnie Shaw, Paul Hardcastle</t>
  </si>
  <si>
    <t>Adriaan Vlok, Okkie Basson, Lindsay Meyer, Ulrich Greffrath</t>
  </si>
  <si>
    <t>PTE</t>
  </si>
  <si>
    <t>MAMA CUCINA               SUPER SUNDOWNER</t>
  </si>
  <si>
    <t>Woensdag 18 September 2019</t>
  </si>
  <si>
    <t>R 2780 carried over to Sat. 28 September.</t>
  </si>
  <si>
    <t xml:space="preserve">Jackpot Holes: 5, 8,11,14. Jackpot not won. R2470 carried over to  </t>
  </si>
  <si>
    <t xml:space="preserve">Jackpot Holes: 5, 9, 11, 17  Jackpot not won. </t>
  </si>
  <si>
    <t xml:space="preserve">Jackpot Holes: 3, 9, 16, 18  Jackpot not won. </t>
  </si>
  <si>
    <t>1/1</t>
  </si>
  <si>
    <t>21/1</t>
  </si>
  <si>
    <t>24/1</t>
  </si>
  <si>
    <t>31/1</t>
  </si>
  <si>
    <t>2/1</t>
  </si>
  <si>
    <t>11/1</t>
  </si>
  <si>
    <t>Brian de Beer</t>
  </si>
  <si>
    <t>Woensdag 25 September 2019</t>
  </si>
  <si>
    <t>MM</t>
  </si>
  <si>
    <t>Jan Rossouw</t>
  </si>
  <si>
    <t>Wesley vander Merwe</t>
  </si>
  <si>
    <t>John Smith 1ST PLACE (R1000)</t>
  </si>
  <si>
    <t>Sakkie Klasen 3RD PLACE (R500)</t>
  </si>
  <si>
    <t xml:space="preserve">Jacques Cilliers </t>
  </si>
  <si>
    <t>Dick Ross 2ND PLACE (R750)</t>
  </si>
  <si>
    <t>NEAREST PIN: 3 &amp; 12:</t>
  </si>
  <si>
    <t>NEAREST PIN: 6 &amp; 15:</t>
  </si>
  <si>
    <t>LONGEST DRIVE: 5 &amp; 14:</t>
  </si>
  <si>
    <t>LONGEST PUTT 9 &amp; 18:</t>
  </si>
  <si>
    <t>C. Bosman, B. van der Berg, J. Kemp, J. Esterhuizen</t>
  </si>
  <si>
    <t>R. van Wyk, E. Joubert, J. Kotze, R. Meisenheimer</t>
  </si>
  <si>
    <t>05 Oktober 2019</t>
  </si>
  <si>
    <t>G. Bester, A. van der Merwe, N. Smith, U. Greffrath</t>
  </si>
  <si>
    <t>G. Agenbag, S. Klasen, J. Smith, B. Howburg</t>
  </si>
  <si>
    <t>D. van Zyl, I. van Zyl, M. Neethling, M. Erasmus</t>
  </si>
  <si>
    <t>NOVEMBER</t>
  </si>
  <si>
    <t>DECEMBER</t>
  </si>
  <si>
    <t>26/10</t>
  </si>
  <si>
    <t>23/11</t>
  </si>
  <si>
    <t>07/12</t>
  </si>
  <si>
    <t>14/12</t>
  </si>
  <si>
    <t>21/12</t>
  </si>
  <si>
    <t>28/12</t>
  </si>
  <si>
    <t>J. Koegelenberg, M. Roux, P. February, J. Grove</t>
  </si>
  <si>
    <t>M. Carr, J. Nieuwoudt, C. Nieuwoudt, S. Fourie</t>
  </si>
  <si>
    <t>Shiraz Country Classic</t>
  </si>
  <si>
    <t>Vierball Stableford Samespel, twee tellings</t>
  </si>
  <si>
    <t>Woensdag 09 October 2019</t>
  </si>
  <si>
    <t>Enkel Stableford</t>
  </si>
  <si>
    <t>Saterdag 09 October 2019</t>
  </si>
  <si>
    <t xml:space="preserve">Jackpot Holes: 4, 6, 14 , 17  Jackpot not won. </t>
  </si>
  <si>
    <t>R3250 carried over to 26 October 2019.</t>
  </si>
  <si>
    <t>Jacques Badenhorst</t>
  </si>
  <si>
    <t>Beterbal Stableford - Scramble afslaan</t>
  </si>
  <si>
    <t>Jackpot Holes:No Jackpot</t>
  </si>
  <si>
    <t>Saterdag 19 October 2019</t>
  </si>
  <si>
    <t>Café Felix                                         SUPER SUNDOWNER</t>
  </si>
  <si>
    <t>Woensdag 16 Oktober 2019</t>
  </si>
  <si>
    <t>HCP</t>
  </si>
  <si>
    <t>Gerrie Jordaan &amp; Johan Kotze</t>
  </si>
  <si>
    <t>Rickus Maisenheimer &amp; Jean van Deventer</t>
  </si>
  <si>
    <t>Schalk Coetzee &amp; Deon Taljaard</t>
  </si>
  <si>
    <t>Lindsay Meyer &amp; Bouwer van der Merwe</t>
  </si>
  <si>
    <t>Natie Smith &amp; Appie vd Merwe</t>
  </si>
  <si>
    <t>Maurice Carr &amp; Johan Nieuwoudt</t>
  </si>
  <si>
    <t>Erika van Niekerk &amp; Charl Nieuwoudt</t>
  </si>
  <si>
    <t>Gerrie van Niekerk &amp; Pieter Erasmus</t>
  </si>
  <si>
    <t>Bach Badenhorst &amp; Erik Jansen van Rensburg</t>
  </si>
  <si>
    <t>Hercules Viljoen &amp; G. Watson</t>
  </si>
  <si>
    <t>J. Brand &amp; J. Olivier</t>
  </si>
  <si>
    <t>Gawie Lambrechts &amp; Ivor Gouws</t>
  </si>
  <si>
    <t>Gerhard Spangenberg &amp; Andre Uys</t>
  </si>
  <si>
    <t>Helmut Burger &amp; Marius O' Kennedy (12 pts/15)</t>
  </si>
  <si>
    <t>Okkie Basson &amp; Adriaan Vlok</t>
  </si>
  <si>
    <t>Jannie Oliver &amp; Abrie Botha</t>
  </si>
  <si>
    <t>Cornel van As &amp; Koos Olivier</t>
  </si>
  <si>
    <t>Wayne van Tonder &amp; Izelle van Tonder</t>
  </si>
  <si>
    <t>Adriaan Louw &amp; Johann Ackerman</t>
  </si>
  <si>
    <t>Thys van Wyk &amp; Guillaume Olivier</t>
  </si>
  <si>
    <t>Du Toit van Zyl &amp; Ilse van Zyl</t>
  </si>
  <si>
    <t>Marais Erasmus &amp; Marthele Neethling</t>
  </si>
  <si>
    <t>Roy Wynton &amp; Robin Somerville</t>
  </si>
  <si>
    <t>Nic Goosen &amp; Paul Hardcastle</t>
  </si>
  <si>
    <t>Daniel Prins &amp; Tony Goosen</t>
  </si>
  <si>
    <t>John Trollip &amp; Dale Heramb</t>
  </si>
  <si>
    <t>Alex Katzeff &amp; Neill Katzeff</t>
  </si>
  <si>
    <t>H. Smith &amp; Johan Kotze</t>
  </si>
  <si>
    <t>Jannie Durr &amp; Kwas du Toit</t>
  </si>
  <si>
    <t>Jaco pieters &amp; PW Sedyn</t>
  </si>
  <si>
    <t>H. Fourie &amp; F. Geldenhuys</t>
  </si>
  <si>
    <t>MEERHOF &amp; JBs NISSAN GHOLFDAG</t>
  </si>
  <si>
    <t>NEAREST PIN: 3 &amp; 12: Johan Kotze (Capitec)</t>
  </si>
  <si>
    <t>NEAREST PIN: 6 &amp; 15: Marius O' Kennedy</t>
  </si>
  <si>
    <t>LONGEST DRIVE: 2 &amp; 11: Jaco Pieters</t>
  </si>
  <si>
    <t>Paul Winter &amp; Paul Maritz</t>
  </si>
  <si>
    <t>Ulrich Visser &amp; Franco van Vuuren</t>
  </si>
  <si>
    <t>LONGEST PUTT 9 &amp; 18: Nic Goosen (2 club eagle)</t>
  </si>
  <si>
    <t>02/11</t>
  </si>
  <si>
    <t>Saterdag 26 October 2019</t>
  </si>
  <si>
    <t>Johan Smith</t>
  </si>
  <si>
    <t xml:space="preserve">Jackpot Holes: 5, 7, 12 , 13  Jackpot not won. </t>
  </si>
  <si>
    <t>FORTH   QTR</t>
  </si>
  <si>
    <t>R3470 carried over to 02 November 2019.</t>
  </si>
  <si>
    <t>12/10</t>
  </si>
  <si>
    <t>Beterbal Stableford Vermenigvuldiger</t>
  </si>
  <si>
    <t>G. Spangenberg &amp; A. Uys</t>
  </si>
  <si>
    <t>Natie Smith &amp; J. Cilliers</t>
  </si>
  <si>
    <t>L. Meyer &amp; B. Howburg</t>
  </si>
  <si>
    <t xml:space="preserve">Jackpot Holes: 7, 9, 10, 12  Jackpot not won. </t>
  </si>
  <si>
    <t>R3470 carried over to 09 November 2019.</t>
  </si>
  <si>
    <t>J. de Beer &amp; H. Meijer</t>
  </si>
  <si>
    <t>Saterdag 02 November 2019</t>
  </si>
  <si>
    <r>
      <t>Kompetisie</t>
    </r>
    <r>
      <rPr>
        <sz val="12"/>
        <rFont val="Arial"/>
        <family val="2"/>
      </rPr>
      <t>: Beterbal Stableford</t>
    </r>
  </si>
  <si>
    <t>POS</t>
  </si>
  <si>
    <t xml:space="preserve">Closest to pin (#3/12):  </t>
  </si>
  <si>
    <t>Closest to pin (#6/15):</t>
  </si>
  <si>
    <r>
      <t>Datum</t>
    </r>
    <r>
      <rPr>
        <sz val="12"/>
        <rFont val="Arial"/>
        <family val="2"/>
      </rPr>
      <t xml:space="preserve">: </t>
    </r>
    <r>
      <rPr>
        <b/>
        <sz val="12"/>
        <rFont val="Arial"/>
        <family val="2"/>
      </rPr>
      <t xml:space="preserve"> </t>
    </r>
    <r>
      <rPr>
        <sz val="12"/>
        <rFont val="Arial"/>
        <family val="2"/>
      </rPr>
      <t xml:space="preserve">09 November 2019 </t>
    </r>
  </si>
  <si>
    <t>NG NOORD GHOLFDAG</t>
  </si>
  <si>
    <t>Vrydag 01 November 2019</t>
  </si>
  <si>
    <t>VRYDAG SUNDOWNER</t>
  </si>
  <si>
    <t>Woensdag 06 November 2019</t>
  </si>
  <si>
    <t>Robert Orchard</t>
  </si>
  <si>
    <t>W. Steenkamp &amp; C. de Jager</t>
  </si>
  <si>
    <t>Z. Stoop &amp; G. Agenbag</t>
  </si>
  <si>
    <t>R. Shaw &amp; J. Cilliers</t>
  </si>
  <si>
    <t>N. Macado &amp; S. Macado</t>
  </si>
  <si>
    <t>T. van Wyk &amp; D. Prins</t>
  </si>
  <si>
    <t>H. Schreuder &amp; D. Horne</t>
  </si>
  <si>
    <t>G. de Bruin &amp; J. Zehl</t>
  </si>
  <si>
    <t>A. Uys &amp; J. Dippenaar</t>
  </si>
  <si>
    <t>Longest Putt (#9/18):</t>
  </si>
  <si>
    <t>M. Carr &amp; C. Nieuwoudt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</si>
</sst>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quot;R&quot;\ #,##0.00"/>
  </numFmts>
  <fonts count="78">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u/>
      <sz val="12"/>
      <name val="Arial"/>
      <family val="2"/>
    </font>
    <font>
      <sz val="12"/>
      <name val="Arial"/>
      <family val="2"/>
    </font>
    <font>
      <sz val="10"/>
      <name val="Arial"/>
      <family val="2"/>
    </font>
    <font>
      <b/>
      <sz val="12"/>
      <name val="Arial"/>
      <family val="2"/>
    </font>
    <font>
      <sz val="11"/>
      <name val="Arial"/>
      <family val="2"/>
    </font>
    <font>
      <sz val="14"/>
      <name val="Arial"/>
      <family val="2"/>
    </font>
    <font>
      <b/>
      <sz val="16"/>
      <name val="Arial"/>
      <family val="2"/>
    </font>
    <font>
      <b/>
      <sz val="11"/>
      <color indexed="8"/>
      <name val="Arial"/>
      <family val="2"/>
    </font>
    <font>
      <b/>
      <sz val="12"/>
      <color indexed="8"/>
      <name val="Arial"/>
      <family val="2"/>
    </font>
    <font>
      <sz val="8"/>
      <name val="Arial"/>
      <family val="2"/>
    </font>
    <font>
      <b/>
      <sz val="14"/>
      <color indexed="8"/>
      <name val="Arial"/>
      <family val="2"/>
    </font>
    <font>
      <b/>
      <sz val="16"/>
      <color indexed="8"/>
      <name val="Arial"/>
      <family val="2"/>
    </font>
    <font>
      <b/>
      <sz val="16"/>
      <color indexed="8"/>
      <name val="Arial Black"/>
      <family val="2"/>
    </font>
    <font>
      <sz val="9"/>
      <color indexed="81"/>
      <name val="Tahoma"/>
      <family val="2"/>
    </font>
    <font>
      <sz val="13.3"/>
      <color indexed="8"/>
      <name val="Arial"/>
      <family val="2"/>
    </font>
    <font>
      <b/>
      <sz val="9"/>
      <color indexed="81"/>
      <name val="Tahoma"/>
      <family val="2"/>
    </font>
    <font>
      <b/>
      <sz val="9"/>
      <name val="Arial"/>
      <family val="2"/>
    </font>
    <font>
      <b/>
      <sz val="18"/>
      <name val="Arial"/>
      <family val="2"/>
    </font>
    <font>
      <b/>
      <sz val="14"/>
      <name val="Arial"/>
      <family val="2"/>
    </font>
    <font>
      <sz val="11"/>
      <color indexed="8"/>
      <name val="Arial"/>
      <family val="2"/>
    </font>
    <font>
      <sz val="14"/>
      <color indexed="8"/>
      <name val="Arial"/>
      <family val="2"/>
    </font>
    <font>
      <b/>
      <sz val="22"/>
      <name val="Arial"/>
      <family val="2"/>
    </font>
    <font>
      <sz val="22"/>
      <name val="Arial"/>
      <family val="2"/>
    </font>
    <font>
      <b/>
      <sz val="44"/>
      <color indexed="58"/>
      <name val="Goudy Old Style"/>
      <family val="1"/>
    </font>
    <font>
      <sz val="44"/>
      <name val="Arial"/>
      <family val="2"/>
    </font>
    <font>
      <u/>
      <sz val="10"/>
      <color theme="10"/>
      <name val="Arial"/>
      <family val="2"/>
    </font>
    <font>
      <sz val="11"/>
      <color theme="1"/>
      <name val="Arial"/>
      <family val="2"/>
    </font>
    <font>
      <sz val="11"/>
      <color rgb="FF4D4D4D"/>
      <name val="Arial"/>
      <family val="2"/>
    </font>
    <font>
      <b/>
      <sz val="14"/>
      <color theme="1"/>
      <name val="Arial"/>
      <family val="2"/>
    </font>
    <font>
      <sz val="10"/>
      <color theme="1"/>
      <name val="Arial"/>
      <family val="2"/>
    </font>
    <font>
      <b/>
      <sz val="11"/>
      <color theme="1"/>
      <name val="Calibri"/>
      <family val="2"/>
      <scheme val="minor"/>
    </font>
    <font>
      <b/>
      <sz val="12"/>
      <color theme="1"/>
      <name val="Arial"/>
      <family val="2"/>
    </font>
    <font>
      <b/>
      <sz val="11"/>
      <color theme="1"/>
      <name val="Arial"/>
      <family val="2"/>
    </font>
    <font>
      <sz val="14"/>
      <color theme="1"/>
      <name val="Arial"/>
      <family val="2"/>
    </font>
    <font>
      <i/>
      <sz val="14"/>
      <color theme="1"/>
      <name val="Arial"/>
      <family val="2"/>
    </font>
    <font>
      <b/>
      <sz val="12"/>
      <color theme="1"/>
      <name val="Calibri"/>
      <family val="2"/>
      <scheme val="minor"/>
    </font>
    <font>
      <sz val="12"/>
      <color theme="1"/>
      <name val="Arial"/>
      <family val="2"/>
    </font>
    <font>
      <i/>
      <sz val="12"/>
      <color theme="1"/>
      <name val="Arial"/>
      <family val="2"/>
    </font>
    <font>
      <b/>
      <sz val="60"/>
      <color theme="1"/>
      <name val="Arial"/>
      <family val="2"/>
    </font>
    <font>
      <sz val="13.3"/>
      <color theme="1"/>
      <name val="Arial"/>
      <family val="2"/>
    </font>
    <font>
      <b/>
      <sz val="10"/>
      <color theme="1"/>
      <name val="Arial"/>
      <family val="2"/>
    </font>
    <font>
      <b/>
      <sz val="16"/>
      <color theme="1"/>
      <name val="Arial"/>
      <family val="2"/>
    </font>
    <font>
      <sz val="16"/>
      <color theme="1"/>
      <name val="Arial"/>
      <family val="2"/>
    </font>
    <font>
      <sz val="18"/>
      <color indexed="8"/>
      <name val="Arial Black"/>
      <family val="2"/>
    </font>
    <font>
      <sz val="16"/>
      <name val="Arial"/>
      <family val="2"/>
    </font>
    <font>
      <b/>
      <sz val="18"/>
      <color indexed="8"/>
      <name val="Arial"/>
      <family val="2"/>
    </font>
    <font>
      <b/>
      <sz val="20"/>
      <name val="Arial"/>
      <family val="2"/>
    </font>
    <font>
      <b/>
      <sz val="20"/>
      <color indexed="8"/>
      <name val="Arial"/>
      <family val="2"/>
    </font>
    <font>
      <sz val="20"/>
      <color theme="1"/>
      <name val="Arial"/>
      <family val="2"/>
    </font>
    <font>
      <sz val="13"/>
      <name val="Arial"/>
      <family val="2"/>
    </font>
    <font>
      <b/>
      <sz val="18"/>
      <name val="Calibri"/>
      <family val="2"/>
      <scheme val="minor"/>
    </font>
    <font>
      <u/>
      <sz val="9"/>
      <color indexed="81"/>
      <name val="Tahoma"/>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00B050"/>
        <bgColor indexed="64"/>
      </patternFill>
    </fill>
    <fill>
      <patternFill patternType="solid">
        <fgColor theme="9" tint="0.59999389629810485"/>
        <bgColor indexed="64"/>
      </patternFill>
    </fill>
    <fill>
      <patternFill patternType="solid">
        <fgColor rgb="FFFFFF00"/>
        <bgColor indexed="64"/>
      </patternFill>
    </fill>
  </fills>
  <borders count="17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thick">
        <color indexed="64"/>
      </left>
      <right/>
      <top/>
      <bottom/>
      <diagonal/>
    </border>
    <border>
      <left/>
      <right style="thick">
        <color indexed="64"/>
      </right>
      <top/>
      <bottom/>
      <diagonal/>
    </border>
    <border>
      <left style="medium">
        <color indexed="64"/>
      </left>
      <right style="thick">
        <color indexed="64"/>
      </right>
      <top style="medium">
        <color indexed="64"/>
      </top>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thin">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right/>
      <top style="medium">
        <color indexed="64"/>
      </top>
      <bottom style="thin">
        <color indexed="64"/>
      </bottom>
      <diagonal/>
    </border>
    <border>
      <left/>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ck">
        <color indexed="64"/>
      </left>
      <right/>
      <top/>
      <bottom style="thin">
        <color indexed="64"/>
      </bottom>
      <diagonal/>
    </border>
    <border>
      <left style="medium">
        <color indexed="64"/>
      </left>
      <right/>
      <top/>
      <bottom style="thin">
        <color indexed="64"/>
      </bottom>
      <diagonal/>
    </border>
    <border>
      <left style="thick">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right style="thin">
        <color indexed="64"/>
      </right>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right style="thin">
        <color indexed="64"/>
      </right>
      <top style="thin">
        <color indexed="64"/>
      </top>
      <bottom/>
      <diagonal/>
    </border>
    <border>
      <left style="thin">
        <color indexed="64"/>
      </left>
      <right/>
      <top style="medium">
        <color indexed="64"/>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bottom style="thin">
        <color indexed="64"/>
      </bottom>
      <diagonal/>
    </border>
    <border>
      <left style="thick">
        <color indexed="64"/>
      </left>
      <right style="thick">
        <color indexed="64"/>
      </right>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medium">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ck">
        <color indexed="64"/>
      </top>
      <bottom style="thin">
        <color indexed="64"/>
      </bottom>
      <diagonal/>
    </border>
    <border>
      <left/>
      <right style="thick">
        <color indexed="64"/>
      </right>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right style="medium">
        <color indexed="64"/>
      </right>
      <top style="medium">
        <color indexed="64"/>
      </top>
      <bottom style="medium">
        <color indexed="64"/>
      </bottom>
      <diagonal/>
    </border>
    <border>
      <left/>
      <right style="thick">
        <color indexed="64"/>
      </right>
      <top style="thin">
        <color indexed="64"/>
      </top>
      <bottom style="thick">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ck">
        <color indexed="64"/>
      </right>
      <top/>
      <bottom style="thick">
        <color indexed="64"/>
      </bottom>
      <diagonal/>
    </border>
    <border>
      <left style="medium">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right style="thin">
        <color indexed="64"/>
      </right>
      <top style="thin">
        <color indexed="64"/>
      </top>
      <bottom style="medium">
        <color indexed="64"/>
      </bottom>
      <diagonal/>
    </border>
    <border>
      <left/>
      <right style="thick">
        <color indexed="64"/>
      </right>
      <top style="thick">
        <color indexed="64"/>
      </top>
      <bottom style="thick">
        <color indexed="64"/>
      </bottom>
      <diagonal/>
    </border>
    <border>
      <left style="thick">
        <color indexed="64"/>
      </left>
      <right/>
      <top style="thin">
        <color indexed="64"/>
      </top>
      <bottom/>
      <diagonal/>
    </border>
    <border>
      <left style="thick">
        <color indexed="64"/>
      </left>
      <right/>
      <top style="thick">
        <color indexed="64"/>
      </top>
      <bottom style="thin">
        <color indexed="64"/>
      </bottom>
      <diagonal/>
    </border>
    <border>
      <left style="thick">
        <color indexed="64"/>
      </left>
      <right/>
      <top style="thin">
        <color indexed="64"/>
      </top>
      <bottom style="thick">
        <color indexed="64"/>
      </bottom>
      <diagonal/>
    </border>
    <border>
      <left style="thick">
        <color indexed="64"/>
      </left>
      <right style="thin">
        <color indexed="64"/>
      </right>
      <top/>
      <bottom style="medium">
        <color indexed="64"/>
      </bottom>
      <diagonal/>
    </border>
    <border>
      <left style="thick">
        <color indexed="64"/>
      </left>
      <right style="thin">
        <color indexed="64"/>
      </right>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bottom style="medium">
        <color indexed="64"/>
      </bottom>
      <diagonal/>
    </border>
    <border>
      <left style="thick">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ck">
        <color indexed="64"/>
      </left>
      <right style="thick">
        <color indexed="64"/>
      </right>
      <top style="thick">
        <color indexed="64"/>
      </top>
      <bottom/>
      <diagonal/>
    </border>
    <border>
      <left/>
      <right/>
      <top style="medium">
        <color indexed="64"/>
      </top>
      <bottom style="medium">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bottom style="thick">
        <color indexed="64"/>
      </bottom>
      <diagonal/>
    </border>
    <border>
      <left style="thick">
        <color indexed="64"/>
      </left>
      <right style="thick">
        <color indexed="64"/>
      </right>
      <top/>
      <bottom style="medium">
        <color indexed="64"/>
      </bottom>
      <diagonal/>
    </border>
    <border>
      <left style="thick">
        <color indexed="64"/>
      </left>
      <right/>
      <top style="thick">
        <color indexed="64"/>
      </top>
      <bottom style="medium">
        <color indexed="64"/>
      </bottom>
      <diagonal/>
    </border>
    <border>
      <left style="medium">
        <color indexed="64"/>
      </left>
      <right style="thick">
        <color indexed="64"/>
      </right>
      <top style="thick">
        <color indexed="64"/>
      </top>
      <bottom/>
      <diagonal/>
    </border>
    <border>
      <left style="medium">
        <color indexed="64"/>
      </left>
      <right style="thick">
        <color indexed="64"/>
      </right>
      <top/>
      <bottom style="thin">
        <color indexed="64"/>
      </bottom>
      <diagonal/>
    </border>
    <border>
      <left style="medium">
        <color indexed="64"/>
      </left>
      <right/>
      <top style="thick">
        <color indexed="64"/>
      </top>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medium">
        <color indexed="64"/>
      </left>
      <right style="thick">
        <color indexed="64"/>
      </right>
      <top style="thick">
        <color indexed="64"/>
      </top>
      <bottom style="thin">
        <color indexed="64"/>
      </bottom>
      <diagonal/>
    </border>
    <border>
      <left/>
      <right style="thick">
        <color indexed="64"/>
      </right>
      <top style="thick">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ck">
        <color indexed="64"/>
      </right>
      <top style="thin">
        <color indexed="64"/>
      </top>
      <bottom/>
      <diagonal/>
    </border>
    <border>
      <left/>
      <right style="thin">
        <color indexed="64"/>
      </right>
      <top style="thick">
        <color indexed="64"/>
      </top>
      <bottom style="medium">
        <color indexed="64"/>
      </bottom>
      <diagonal/>
    </border>
    <border>
      <left style="thick">
        <color indexed="64"/>
      </left>
      <right style="medium">
        <color indexed="64"/>
      </right>
      <top/>
      <bottom style="thin">
        <color indexed="64"/>
      </bottom>
      <diagonal/>
    </border>
    <border>
      <left style="thick">
        <color indexed="64"/>
      </left>
      <right style="medium">
        <color indexed="64"/>
      </right>
      <top style="thin">
        <color indexed="64"/>
      </top>
      <bottom/>
      <diagonal/>
    </border>
    <border>
      <left/>
      <right style="thin">
        <color indexed="64"/>
      </right>
      <top style="medium">
        <color indexed="64"/>
      </top>
      <bottom style="thick">
        <color indexed="64"/>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ck">
        <color indexed="64"/>
      </top>
      <bottom style="thin">
        <color indexed="64"/>
      </bottom>
      <diagonal/>
    </border>
    <border>
      <left style="thick">
        <color indexed="64"/>
      </left>
      <right style="thin">
        <color indexed="64"/>
      </right>
      <top style="thick">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ck">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47">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28" fillId="0" borderId="0"/>
    <xf numFmtId="0" fontId="52" fillId="0" borderId="0"/>
    <xf numFmtId="0" fontId="6" fillId="23" borderId="7" applyNumberFormat="0" applyFont="0" applyAlignment="0" applyProtection="0"/>
    <xf numFmtId="0" fontId="21" fillId="20" borderId="8" applyNumberForma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0" fontId="6" fillId="0" borderId="0"/>
  </cellStyleXfs>
  <cellXfs count="1059">
    <xf numFmtId="0" fontId="0" fillId="0" borderId="0" xfId="0"/>
    <xf numFmtId="0" fontId="0" fillId="0" borderId="0" xfId="0" applyFill="1"/>
    <xf numFmtId="0" fontId="31" fillId="0" borderId="0" xfId="0" applyFont="1" applyFill="1" applyAlignment="1">
      <alignment horizontal="left" vertical="center"/>
    </xf>
    <xf numFmtId="0" fontId="31" fillId="0" borderId="0" xfId="0" applyFont="1" applyFill="1" applyAlignment="1">
      <alignment horizontal="right"/>
    </xf>
    <xf numFmtId="1" fontId="31" fillId="0" borderId="0" xfId="0" applyNumberFormat="1" applyFont="1" applyFill="1" applyAlignment="1">
      <alignment horizontal="left" vertical="center"/>
    </xf>
    <xf numFmtId="0" fontId="31" fillId="0" borderId="0" xfId="0" applyFont="1" applyFill="1" applyAlignment="1">
      <alignment horizontal="right" vertical="center"/>
    </xf>
    <xf numFmtId="0" fontId="28" fillId="0" borderId="0" xfId="39" applyFont="1" applyBorder="1"/>
    <xf numFmtId="0" fontId="28" fillId="0" borderId="0" xfId="39" applyBorder="1"/>
    <xf numFmtId="0" fontId="28" fillId="0" borderId="0" xfId="39"/>
    <xf numFmtId="15" fontId="28" fillId="0" borderId="0" xfId="39" applyNumberFormat="1" applyFont="1" applyBorder="1" applyAlignment="1">
      <alignment horizontal="left"/>
    </xf>
    <xf numFmtId="0" fontId="28" fillId="0" borderId="0" xfId="39" applyFont="1" applyBorder="1" applyAlignment="1">
      <alignment horizontal="left"/>
    </xf>
    <xf numFmtId="0" fontId="26" fillId="0" borderId="0" xfId="39" applyFont="1" applyBorder="1" applyAlignment="1">
      <alignment horizontal="left"/>
    </xf>
    <xf numFmtId="15" fontId="27" fillId="0" borderId="0" xfId="39" applyNumberFormat="1" applyFont="1" applyBorder="1" applyAlignment="1">
      <alignment horizontal="left"/>
    </xf>
    <xf numFmtId="0" fontId="27" fillId="0" borderId="0" xfId="39" applyFont="1" applyBorder="1" applyAlignment="1">
      <alignment horizontal="left"/>
    </xf>
    <xf numFmtId="0" fontId="30" fillId="0" borderId="0" xfId="39" applyFont="1" applyBorder="1"/>
    <xf numFmtId="0" fontId="28" fillId="0" borderId="0" xfId="39" applyFill="1"/>
    <xf numFmtId="0" fontId="31" fillId="0" borderId="0" xfId="39" applyFont="1" applyFill="1"/>
    <xf numFmtId="0" fontId="31" fillId="0" borderId="0" xfId="39" applyFont="1" applyFill="1" applyAlignment="1">
      <alignment horizontal="center"/>
    </xf>
    <xf numFmtId="0" fontId="52" fillId="0" borderId="0" xfId="40"/>
    <xf numFmtId="0" fontId="52" fillId="0" borderId="0" xfId="40" applyAlignment="1">
      <alignment horizontal="center"/>
    </xf>
    <xf numFmtId="0" fontId="31" fillId="0" borderId="0" xfId="0" applyFont="1" applyAlignment="1">
      <alignment horizontal="left" vertical="center"/>
    </xf>
    <xf numFmtId="1" fontId="31" fillId="0" borderId="0" xfId="0" applyNumberFormat="1" applyFont="1" applyAlignment="1">
      <alignment horizontal="left" vertical="center"/>
    </xf>
    <xf numFmtId="0" fontId="34" fillId="0" borderId="10" xfId="40" applyFont="1" applyBorder="1" applyAlignment="1">
      <alignment horizontal="center" vertical="center"/>
    </xf>
    <xf numFmtId="0" fontId="34" fillId="0" borderId="11" xfId="40" applyFont="1" applyBorder="1" applyAlignment="1">
      <alignment horizontal="center" vertical="center"/>
    </xf>
    <xf numFmtId="0" fontId="34" fillId="0" borderId="12" xfId="40" applyFont="1" applyBorder="1" applyAlignment="1">
      <alignment horizontal="center" vertical="center"/>
    </xf>
    <xf numFmtId="0" fontId="34" fillId="0" borderId="13" xfId="40" applyFont="1" applyBorder="1" applyAlignment="1">
      <alignment horizontal="center" vertical="center"/>
    </xf>
    <xf numFmtId="0" fontId="34" fillId="0" borderId="14" xfId="40" applyFont="1" applyBorder="1" applyAlignment="1">
      <alignment horizontal="center" vertical="center"/>
    </xf>
    <xf numFmtId="0" fontId="32" fillId="0" borderId="21" xfId="40" applyFont="1" applyBorder="1" applyAlignment="1">
      <alignment horizontal="left" vertical="center"/>
    </xf>
    <xf numFmtId="0" fontId="32" fillId="0" borderId="22" xfId="40" applyFont="1" applyBorder="1" applyAlignment="1">
      <alignment horizontal="left" vertical="center"/>
    </xf>
    <xf numFmtId="0" fontId="53" fillId="0" borderId="0" xfId="0" applyFont="1"/>
    <xf numFmtId="0" fontId="52" fillId="0" borderId="0" xfId="40" applyBorder="1" applyAlignment="1">
      <alignment horizontal="center"/>
    </xf>
    <xf numFmtId="0" fontId="52" fillId="0" borderId="0" xfId="40" applyBorder="1"/>
    <xf numFmtId="0" fontId="28" fillId="0" borderId="0" xfId="39" applyFont="1" applyBorder="1" applyAlignment="1">
      <alignment horizontal="left" vertical="center"/>
    </xf>
    <xf numFmtId="0" fontId="27" fillId="0" borderId="10" xfId="39" applyFont="1" applyBorder="1" applyAlignment="1">
      <alignment horizontal="left" vertical="center"/>
    </xf>
    <xf numFmtId="0" fontId="31" fillId="0" borderId="0" xfId="39" applyFont="1" applyFill="1" applyBorder="1" applyAlignment="1">
      <alignment horizontal="center" vertical="center"/>
    </xf>
    <xf numFmtId="0" fontId="31" fillId="0" borderId="0" xfId="39" applyFont="1" applyFill="1" applyBorder="1" applyAlignment="1">
      <alignment horizontal="left" vertical="center" indent="1"/>
    </xf>
    <xf numFmtId="0" fontId="31" fillId="0" borderId="0" xfId="39" quotePrefix="1" applyFont="1" applyFill="1" applyBorder="1" applyAlignment="1">
      <alignment horizontal="center" vertical="center"/>
    </xf>
    <xf numFmtId="0" fontId="52" fillId="0" borderId="28" xfId="40" applyBorder="1"/>
    <xf numFmtId="0" fontId="52" fillId="0" borderId="29" xfId="40" applyBorder="1"/>
    <xf numFmtId="0" fontId="36" fillId="0" borderId="30" xfId="40" applyFont="1" applyBorder="1" applyAlignment="1">
      <alignment horizontal="center" vertical="center"/>
    </xf>
    <xf numFmtId="0" fontId="36" fillId="0" borderId="31" xfId="40" applyFont="1" applyBorder="1" applyAlignment="1">
      <alignment horizontal="center" vertical="center"/>
    </xf>
    <xf numFmtId="0" fontId="54" fillId="0" borderId="32" xfId="40" applyFont="1" applyBorder="1" applyAlignment="1">
      <alignment horizontal="center" vertical="center"/>
    </xf>
    <xf numFmtId="0" fontId="32" fillId="0" borderId="35" xfId="40" applyFont="1" applyBorder="1" applyAlignment="1">
      <alignment horizontal="left" vertical="center"/>
    </xf>
    <xf numFmtId="0" fontId="37" fillId="0" borderId="35" xfId="40" applyFont="1" applyBorder="1" applyAlignment="1">
      <alignment horizontal="left"/>
    </xf>
    <xf numFmtId="0" fontId="38" fillId="0" borderId="40" xfId="40" applyFont="1" applyBorder="1" applyAlignment="1">
      <alignment horizontal="center" vertical="center"/>
    </xf>
    <xf numFmtId="0" fontId="38" fillId="0" borderId="41" xfId="40" applyFont="1" applyBorder="1" applyAlignment="1">
      <alignment horizontal="center" vertical="center"/>
    </xf>
    <xf numFmtId="0" fontId="38" fillId="0" borderId="42" xfId="40" applyFont="1" applyBorder="1" applyAlignment="1">
      <alignment horizontal="center" vertical="center"/>
    </xf>
    <xf numFmtId="0" fontId="38" fillId="0" borderId="43" xfId="40" applyFont="1" applyBorder="1" applyAlignment="1">
      <alignment horizontal="center" vertical="center"/>
    </xf>
    <xf numFmtId="0" fontId="54" fillId="0" borderId="44" xfId="40" applyFont="1" applyBorder="1" applyAlignment="1">
      <alignment horizontal="center" vertical="center"/>
    </xf>
    <xf numFmtId="0" fontId="32" fillId="0" borderId="47" xfId="40" applyFont="1" applyBorder="1" applyAlignment="1">
      <alignment horizontal="left" vertical="center"/>
    </xf>
    <xf numFmtId="0" fontId="27" fillId="0" borderId="23" xfId="39" applyFont="1" applyBorder="1" applyAlignment="1">
      <alignment horizontal="center" vertical="center"/>
    </xf>
    <xf numFmtId="0" fontId="27" fillId="0" borderId="24" xfId="39" applyFont="1" applyBorder="1" applyAlignment="1">
      <alignment horizontal="center" vertical="center"/>
    </xf>
    <xf numFmtId="0" fontId="27" fillId="0" borderId="49" xfId="39" applyFont="1" applyBorder="1" applyAlignment="1">
      <alignment horizontal="center" vertical="center"/>
    </xf>
    <xf numFmtId="0" fontId="27" fillId="0" borderId="11" xfId="39" applyFont="1" applyBorder="1" applyAlignment="1">
      <alignment horizontal="center" vertical="center"/>
    </xf>
    <xf numFmtId="0" fontId="27" fillId="0" borderId="50" xfId="39" applyFont="1" applyBorder="1" applyAlignment="1">
      <alignment horizontal="center" vertical="center"/>
    </xf>
    <xf numFmtId="0" fontId="27" fillId="0" borderId="51" xfId="39" applyFont="1" applyBorder="1" applyAlignment="1">
      <alignment horizontal="center" vertical="center"/>
    </xf>
    <xf numFmtId="0" fontId="27" fillId="0" borderId="16" xfId="39" applyFont="1" applyBorder="1" applyAlignment="1">
      <alignment horizontal="center" vertical="center"/>
    </xf>
    <xf numFmtId="0" fontId="27" fillId="0" borderId="15" xfId="39" applyFont="1" applyBorder="1" applyAlignment="1">
      <alignment horizontal="center" vertical="center"/>
    </xf>
    <xf numFmtId="0" fontId="27" fillId="0" borderId="52" xfId="39" applyFont="1" applyBorder="1" applyAlignment="1">
      <alignment horizontal="center" vertical="center"/>
    </xf>
    <xf numFmtId="0" fontId="27" fillId="0" borderId="48" xfId="39" applyFont="1" applyBorder="1" applyAlignment="1">
      <alignment horizontal="left" vertical="center"/>
    </xf>
    <xf numFmtId="0" fontId="27" fillId="0" borderId="53" xfId="39" applyFont="1" applyBorder="1" applyAlignment="1">
      <alignment horizontal="left" vertical="center"/>
    </xf>
    <xf numFmtId="0" fontId="27" fillId="0" borderId="0" xfId="39" applyFont="1" applyFill="1"/>
    <xf numFmtId="0" fontId="30" fillId="0" borderId="0" xfId="0" applyFont="1" applyAlignment="1">
      <alignment horizontal="left" vertical="center"/>
    </xf>
    <xf numFmtId="0" fontId="30" fillId="0" borderId="0" xfId="39" applyFont="1"/>
    <xf numFmtId="0" fontId="27" fillId="0" borderId="0" xfId="39" applyFont="1"/>
    <xf numFmtId="0" fontId="27" fillId="0" borderId="12" xfId="39" applyFont="1" applyBorder="1" applyAlignment="1">
      <alignment horizontal="center" vertical="center"/>
    </xf>
    <xf numFmtId="0" fontId="27" fillId="0" borderId="17" xfId="39" applyFont="1" applyBorder="1" applyAlignment="1">
      <alignment horizontal="center" vertical="center"/>
    </xf>
    <xf numFmtId="0" fontId="27" fillId="0" borderId="18" xfId="39" applyFont="1" applyBorder="1" applyAlignment="1">
      <alignment horizontal="center" vertical="center"/>
    </xf>
    <xf numFmtId="0" fontId="27" fillId="0" borderId="55" xfId="39" applyFont="1" applyBorder="1" applyAlignment="1">
      <alignment horizontal="center" vertical="center"/>
    </xf>
    <xf numFmtId="0" fontId="27" fillId="0" borderId="56" xfId="39" applyFont="1" applyBorder="1" applyAlignment="1">
      <alignment horizontal="left" vertical="center"/>
    </xf>
    <xf numFmtId="0" fontId="27" fillId="0" borderId="57" xfId="39" applyFont="1" applyBorder="1" applyAlignment="1">
      <alignment horizontal="center" vertical="center"/>
    </xf>
    <xf numFmtId="0" fontId="27" fillId="0" borderId="58" xfId="39" applyFont="1" applyBorder="1" applyAlignment="1">
      <alignment horizontal="center" vertical="center"/>
    </xf>
    <xf numFmtId="0" fontId="27" fillId="0" borderId="51" xfId="39" applyFont="1" applyBorder="1" applyAlignment="1">
      <alignment horizontal="left" vertical="center"/>
    </xf>
    <xf numFmtId="0" fontId="52" fillId="0" borderId="56" xfId="0" quotePrefix="1" applyFont="1" applyBorder="1" applyAlignment="1">
      <alignment horizontal="center" vertical="center"/>
    </xf>
    <xf numFmtId="0" fontId="52" fillId="0" borderId="59" xfId="0" quotePrefix="1" applyFont="1" applyBorder="1" applyAlignment="1">
      <alignment horizontal="center" vertical="center"/>
    </xf>
    <xf numFmtId="0" fontId="30" fillId="0" borderId="60" xfId="39" applyFont="1" applyBorder="1" applyAlignment="1">
      <alignment horizontal="center" vertical="center"/>
    </xf>
    <xf numFmtId="0" fontId="30" fillId="0" borderId="61" xfId="39" applyFont="1" applyBorder="1" applyAlignment="1">
      <alignment vertical="center"/>
    </xf>
    <xf numFmtId="0" fontId="52" fillId="0" borderId="48" xfId="0" applyFont="1" applyBorder="1" applyAlignment="1">
      <alignment horizontal="center"/>
    </xf>
    <xf numFmtId="0" fontId="52" fillId="0" borderId="24" xfId="0" applyFont="1" applyBorder="1" applyAlignment="1">
      <alignment horizontal="center"/>
    </xf>
    <xf numFmtId="0" fontId="30" fillId="0" borderId="62" xfId="39" applyFont="1" applyBorder="1" applyAlignment="1">
      <alignment horizontal="center" vertical="center"/>
    </xf>
    <xf numFmtId="0" fontId="30" fillId="0" borderId="54" xfId="39" applyFont="1" applyBorder="1" applyAlignment="1">
      <alignment vertical="center"/>
    </xf>
    <xf numFmtId="0" fontId="52" fillId="0" borderId="51" xfId="0" applyFont="1" applyBorder="1" applyAlignment="1">
      <alignment horizontal="center" vertical="center"/>
    </xf>
    <xf numFmtId="0" fontId="52" fillId="0" borderId="18" xfId="0" applyFont="1" applyBorder="1" applyAlignment="1">
      <alignment horizontal="center"/>
    </xf>
    <xf numFmtId="0" fontId="52" fillId="0" borderId="54" xfId="0" applyFont="1" applyBorder="1"/>
    <xf numFmtId="0" fontId="30" fillId="0" borderId="54" xfId="39" applyFont="1" applyFill="1" applyBorder="1" applyAlignment="1">
      <alignment horizontal="left" vertical="center"/>
    </xf>
    <xf numFmtId="0" fontId="52" fillId="0" borderId="18" xfId="0" applyFont="1" applyBorder="1" applyAlignment="1">
      <alignment horizontal="center" vertical="center"/>
    </xf>
    <xf numFmtId="0" fontId="30" fillId="0" borderId="65" xfId="39" applyFont="1" applyBorder="1" applyAlignment="1">
      <alignment vertical="center"/>
    </xf>
    <xf numFmtId="0" fontId="52" fillId="0" borderId="38" xfId="0" applyFont="1" applyBorder="1" applyAlignment="1">
      <alignment horizontal="center"/>
    </xf>
    <xf numFmtId="0" fontId="27" fillId="0" borderId="63" xfId="39" applyFont="1" applyBorder="1" applyAlignment="1">
      <alignment horizontal="center" vertical="center"/>
    </xf>
    <xf numFmtId="16" fontId="52" fillId="0" borderId="56" xfId="0" quotePrefix="1" applyNumberFormat="1" applyFont="1" applyFill="1" applyBorder="1" applyAlignment="1">
      <alignment horizontal="center" vertical="center"/>
    </xf>
    <xf numFmtId="0" fontId="52" fillId="0" borderId="56" xfId="0" quotePrefix="1" applyFont="1" applyFill="1" applyBorder="1" applyAlignment="1">
      <alignment horizontal="center" vertical="center"/>
    </xf>
    <xf numFmtId="0" fontId="52" fillId="0" borderId="68" xfId="0" quotePrefix="1" applyFont="1" applyBorder="1" applyAlignment="1">
      <alignment horizontal="center" vertical="center"/>
    </xf>
    <xf numFmtId="0" fontId="52" fillId="0" borderId="48" xfId="0" applyFont="1" applyFill="1" applyBorder="1" applyAlignment="1">
      <alignment horizontal="center" vertical="center"/>
    </xf>
    <xf numFmtId="0" fontId="52" fillId="0" borderId="51" xfId="0" applyFont="1" applyFill="1" applyBorder="1" applyAlignment="1">
      <alignment horizontal="center" vertical="center"/>
    </xf>
    <xf numFmtId="0" fontId="52" fillId="0" borderId="18" xfId="0" applyFont="1" applyFill="1" applyBorder="1" applyAlignment="1">
      <alignment horizontal="center" vertical="center"/>
    </xf>
    <xf numFmtId="0" fontId="28" fillId="0" borderId="70" xfId="39" applyFont="1" applyBorder="1" applyAlignment="1">
      <alignment horizontal="left"/>
    </xf>
    <xf numFmtId="0" fontId="28" fillId="0" borderId="71" xfId="39" applyFont="1" applyBorder="1" applyAlignment="1">
      <alignment horizontal="left"/>
    </xf>
    <xf numFmtId="0" fontId="28" fillId="0" borderId="72" xfId="39" applyBorder="1" applyAlignment="1">
      <alignment horizontal="left"/>
    </xf>
    <xf numFmtId="0" fontId="25" fillId="0" borderId="28" xfId="39" applyFont="1" applyBorder="1" applyAlignment="1">
      <alignment horizontal="left" vertical="center"/>
    </xf>
    <xf numFmtId="0" fontId="28" fillId="0" borderId="29" xfId="39" applyBorder="1" applyAlignment="1">
      <alignment horizontal="left"/>
    </xf>
    <xf numFmtId="0" fontId="28" fillId="0" borderId="28" xfId="39" applyFont="1" applyBorder="1" applyAlignment="1">
      <alignment horizontal="left"/>
    </xf>
    <xf numFmtId="0" fontId="28" fillId="0" borderId="73" xfId="39" applyBorder="1" applyAlignment="1">
      <alignment horizontal="left"/>
    </xf>
    <xf numFmtId="0" fontId="28" fillId="0" borderId="74" xfId="39" applyBorder="1" applyAlignment="1">
      <alignment horizontal="left"/>
    </xf>
    <xf numFmtId="0" fontId="28" fillId="0" borderId="75" xfId="39" applyBorder="1" applyAlignment="1">
      <alignment horizontal="left"/>
    </xf>
    <xf numFmtId="0" fontId="55" fillId="0" borderId="76" xfId="0" applyFont="1" applyFill="1" applyBorder="1" applyAlignment="1">
      <alignment horizontal="center" vertical="center"/>
    </xf>
    <xf numFmtId="0" fontId="55" fillId="0" borderId="77" xfId="0" applyFont="1" applyBorder="1" applyAlignment="1">
      <alignment horizontal="center" vertical="center"/>
    </xf>
    <xf numFmtId="0" fontId="55" fillId="0" borderId="78" xfId="0" applyFont="1" applyFill="1" applyBorder="1" applyAlignment="1">
      <alignment horizontal="center" vertical="center"/>
    </xf>
    <xf numFmtId="0" fontId="55" fillId="0" borderId="76" xfId="0" applyFont="1" applyBorder="1" applyAlignment="1">
      <alignment horizontal="center" vertical="center"/>
    </xf>
    <xf numFmtId="0" fontId="55" fillId="0" borderId="79" xfId="0" applyFont="1" applyBorder="1" applyAlignment="1">
      <alignment horizontal="center" vertical="center"/>
    </xf>
    <xf numFmtId="0" fontId="55" fillId="0" borderId="80" xfId="0" applyFont="1" applyBorder="1" applyAlignment="1">
      <alignment horizontal="center" vertical="center"/>
    </xf>
    <xf numFmtId="0" fontId="55" fillId="0" borderId="78" xfId="0" applyFont="1" applyBorder="1" applyAlignment="1">
      <alignment horizontal="center" vertical="center"/>
    </xf>
    <xf numFmtId="0" fontId="52" fillId="0" borderId="67" xfId="0" applyFont="1" applyBorder="1" applyAlignment="1">
      <alignment horizontal="center" vertical="center"/>
    </xf>
    <xf numFmtId="0" fontId="52" fillId="0" borderId="38" xfId="0" applyFont="1" applyBorder="1" applyAlignment="1">
      <alignment horizontal="center" vertical="center"/>
    </xf>
    <xf numFmtId="16" fontId="52" fillId="0" borderId="49" xfId="0" quotePrefix="1" applyNumberFormat="1" applyFont="1" applyBorder="1" applyAlignment="1">
      <alignment horizontal="center" vertical="center"/>
    </xf>
    <xf numFmtId="0" fontId="52" fillId="0" borderId="0" xfId="0" applyFont="1" applyBorder="1" applyAlignment="1">
      <alignment horizontal="center" vertical="center"/>
    </xf>
    <xf numFmtId="0" fontId="55" fillId="0" borderId="77" xfId="0" applyFont="1" applyFill="1" applyBorder="1" applyAlignment="1">
      <alignment horizontal="center" vertical="center"/>
    </xf>
    <xf numFmtId="0" fontId="30" fillId="0" borderId="81" xfId="39" applyFont="1" applyBorder="1" applyAlignment="1">
      <alignment horizontal="center" vertical="center"/>
    </xf>
    <xf numFmtId="0" fontId="30" fillId="0" borderId="51" xfId="0" applyFont="1" applyBorder="1" applyAlignment="1">
      <alignment horizontal="center" vertical="center"/>
    </xf>
    <xf numFmtId="0" fontId="27" fillId="0" borderId="59" xfId="39" applyFont="1" applyBorder="1" applyAlignment="1">
      <alignment horizontal="center" vertical="center"/>
    </xf>
    <xf numFmtId="0" fontId="30" fillId="0" borderId="29" xfId="39" applyFont="1" applyBorder="1" applyAlignment="1">
      <alignment horizontal="left"/>
    </xf>
    <xf numFmtId="0" fontId="30" fillId="0" borderId="61" xfId="39" applyFont="1" applyFill="1" applyBorder="1" applyAlignment="1">
      <alignment vertical="center"/>
    </xf>
    <xf numFmtId="0" fontId="30" fillId="0" borderId="54" xfId="39" applyFont="1" applyFill="1" applyBorder="1" applyAlignment="1">
      <alignment vertical="center"/>
    </xf>
    <xf numFmtId="0" fontId="52" fillId="0" borderId="48" xfId="0" applyFont="1" applyBorder="1" applyAlignment="1">
      <alignment horizontal="center" vertical="center"/>
    </xf>
    <xf numFmtId="0" fontId="52" fillId="0" borderId="62" xfId="0" applyFont="1" applyBorder="1" applyAlignment="1">
      <alignment horizontal="center" vertical="center"/>
    </xf>
    <xf numFmtId="0" fontId="52" fillId="0" borderId="60" xfId="0" applyFont="1" applyBorder="1" applyAlignment="1">
      <alignment horizontal="center" vertical="center"/>
    </xf>
    <xf numFmtId="0" fontId="0" fillId="0" borderId="0" xfId="0" applyAlignment="1">
      <alignment horizontal="center"/>
    </xf>
    <xf numFmtId="0" fontId="0" fillId="0" borderId="51" xfId="0" applyBorder="1" applyAlignment="1">
      <alignment horizontal="center" vertical="center"/>
    </xf>
    <xf numFmtId="0" fontId="0" fillId="0" borderId="82" xfId="0" applyBorder="1"/>
    <xf numFmtId="0" fontId="0" fillId="0" borderId="83" xfId="0" applyBorder="1"/>
    <xf numFmtId="0" fontId="0" fillId="0" borderId="83" xfId="0" applyBorder="1" applyAlignment="1">
      <alignment horizontal="center"/>
    </xf>
    <xf numFmtId="0" fontId="30" fillId="0" borderId="63" xfId="39" applyFont="1" applyBorder="1" applyAlignment="1">
      <alignment vertical="center"/>
    </xf>
    <xf numFmtId="0" fontId="0" fillId="0" borderId="0" xfId="0" applyAlignment="1">
      <alignment horizontal="center" vertical="center"/>
    </xf>
    <xf numFmtId="0" fontId="52" fillId="0" borderId="22" xfId="0" applyFont="1" applyBorder="1" applyAlignment="1">
      <alignment horizontal="center" vertical="center"/>
    </xf>
    <xf numFmtId="0" fontId="55" fillId="0" borderId="84" xfId="0" applyFont="1" applyBorder="1" applyAlignment="1">
      <alignment horizontal="center" vertical="center"/>
    </xf>
    <xf numFmtId="0" fontId="55" fillId="0" borderId="85" xfId="0" applyFont="1" applyFill="1" applyBorder="1" applyAlignment="1">
      <alignment horizontal="center" vertical="center"/>
    </xf>
    <xf numFmtId="0" fontId="55" fillId="0" borderId="85" xfId="0" applyFont="1" applyBorder="1" applyAlignment="1">
      <alignment horizontal="center" vertical="center"/>
    </xf>
    <xf numFmtId="0" fontId="55" fillId="0" borderId="86" xfId="0" applyFont="1" applyBorder="1" applyAlignment="1">
      <alignment horizontal="center" vertical="center"/>
    </xf>
    <xf numFmtId="0" fontId="30" fillId="0" borderId="63" xfId="0" applyFont="1" applyBorder="1"/>
    <xf numFmtId="0" fontId="30" fillId="0" borderId="63" xfId="0" applyFont="1" applyFill="1" applyBorder="1"/>
    <xf numFmtId="0" fontId="55" fillId="0" borderId="80" xfId="0" applyFont="1" applyFill="1" applyBorder="1" applyAlignment="1">
      <alignment horizontal="center" vertical="center"/>
    </xf>
    <xf numFmtId="0" fontId="55" fillId="0" borderId="88" xfId="0" applyFont="1" applyBorder="1" applyAlignment="1">
      <alignment horizontal="center" vertical="center"/>
    </xf>
    <xf numFmtId="0" fontId="55" fillId="0" borderId="80" xfId="0" applyFont="1" applyBorder="1" applyAlignment="1">
      <alignment horizontal="center"/>
    </xf>
    <xf numFmtId="0" fontId="56" fillId="0" borderId="89" xfId="0" applyFont="1" applyBorder="1" applyAlignment="1">
      <alignment horizontal="center" vertical="center"/>
    </xf>
    <xf numFmtId="0" fontId="57" fillId="0" borderId="94" xfId="0" applyFont="1" applyBorder="1" applyAlignment="1">
      <alignment horizontal="center" vertical="center"/>
    </xf>
    <xf numFmtId="0" fontId="55" fillId="0" borderId="84" xfId="0" applyFont="1" applyFill="1" applyBorder="1" applyAlignment="1">
      <alignment horizontal="center" vertical="center"/>
    </xf>
    <xf numFmtId="0" fontId="0" fillId="0" borderId="17" xfId="0" applyBorder="1" applyAlignment="1">
      <alignment horizontal="center" vertical="center"/>
    </xf>
    <xf numFmtId="0" fontId="58" fillId="0" borderId="75" xfId="0" applyFont="1" applyBorder="1" applyAlignment="1">
      <alignment horizontal="center" vertical="center"/>
    </xf>
    <xf numFmtId="0" fontId="55" fillId="0" borderId="86" xfId="0" applyFont="1" applyFill="1" applyBorder="1" applyAlignment="1">
      <alignment horizontal="center" vertical="center"/>
    </xf>
    <xf numFmtId="0" fontId="52" fillId="0" borderId="95" xfId="0" applyFont="1" applyFill="1" applyBorder="1" applyAlignment="1">
      <alignment horizontal="center" vertical="center"/>
    </xf>
    <xf numFmtId="0" fontId="52" fillId="0" borderId="95" xfId="0" applyFont="1" applyBorder="1" applyAlignment="1">
      <alignment horizontal="center" vertical="center"/>
    </xf>
    <xf numFmtId="0" fontId="0" fillId="0" borderId="33" xfId="0" applyBorder="1" applyAlignment="1">
      <alignment horizontal="center" vertical="center"/>
    </xf>
    <xf numFmtId="0" fontId="0" fillId="0" borderId="95" xfId="0" applyBorder="1" applyAlignment="1">
      <alignment horizontal="center" vertical="center"/>
    </xf>
    <xf numFmtId="0" fontId="0" fillId="0" borderId="97" xfId="0" applyBorder="1" applyAlignment="1">
      <alignment horizontal="center" vertical="center"/>
    </xf>
    <xf numFmtId="0" fontId="0" fillId="0" borderId="63" xfId="0" applyBorder="1" applyAlignment="1">
      <alignment horizontal="center" vertical="center"/>
    </xf>
    <xf numFmtId="0" fontId="52" fillId="0" borderId="10" xfId="0" quotePrefix="1" applyFont="1" applyFill="1" applyBorder="1" applyAlignment="1">
      <alignment horizontal="center" vertical="center"/>
    </xf>
    <xf numFmtId="0" fontId="52" fillId="0" borderId="63" xfId="0" applyFont="1" applyBorder="1"/>
    <xf numFmtId="0" fontId="30" fillId="0" borderId="54" xfId="0" applyFont="1" applyBorder="1"/>
    <xf numFmtId="0" fontId="27" fillId="0" borderId="0" xfId="39" applyFont="1" applyAlignment="1">
      <alignment horizontal="left" vertical="center"/>
    </xf>
    <xf numFmtId="0" fontId="30" fillId="0" borderId="0" xfId="39" applyFont="1" applyAlignment="1">
      <alignment horizontal="left" vertical="center"/>
    </xf>
    <xf numFmtId="0" fontId="52" fillId="0" borderId="52" xfId="0" quotePrefix="1" applyFont="1" applyFill="1" applyBorder="1" applyAlignment="1">
      <alignment horizontal="center" vertical="center"/>
    </xf>
    <xf numFmtId="0" fontId="55" fillId="0" borderId="74" xfId="0" applyFont="1" applyBorder="1" applyAlignment="1">
      <alignment horizontal="center" vertical="center"/>
    </xf>
    <xf numFmtId="0" fontId="0" fillId="0" borderId="51" xfId="0" applyBorder="1" applyAlignment="1">
      <alignment horizontal="center"/>
    </xf>
    <xf numFmtId="0" fontId="52" fillId="0" borderId="98" xfId="0" applyFont="1" applyBorder="1" applyAlignment="1">
      <alignment horizontal="center" vertical="center"/>
    </xf>
    <xf numFmtId="0" fontId="30" fillId="0" borderId="40" xfId="0" applyFont="1" applyBorder="1" applyAlignment="1">
      <alignment horizontal="center" vertical="center"/>
    </xf>
    <xf numFmtId="0" fontId="0" fillId="0" borderId="98" xfId="0" applyBorder="1" applyAlignment="1">
      <alignment horizontal="center" vertical="center"/>
    </xf>
    <xf numFmtId="0" fontId="52" fillId="0" borderId="99" xfId="0" applyFont="1" applyBorder="1" applyAlignment="1">
      <alignment horizontal="center" vertical="center"/>
    </xf>
    <xf numFmtId="0" fontId="52" fillId="0" borderId="100" xfId="0" applyFont="1" applyBorder="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0" fillId="0" borderId="103" xfId="0" applyBorder="1" applyAlignment="1">
      <alignment horizontal="center" vertical="center"/>
    </xf>
    <xf numFmtId="0" fontId="0" fillId="0" borderId="18" xfId="0" applyBorder="1" applyAlignment="1">
      <alignment horizontal="center" vertical="center"/>
    </xf>
    <xf numFmtId="0" fontId="52" fillId="0" borderId="17" xfId="0" applyFont="1" applyBorder="1" applyAlignment="1">
      <alignment horizontal="center" vertical="center"/>
    </xf>
    <xf numFmtId="0" fontId="52" fillId="0" borderId="33" xfId="0" applyFont="1" applyBorder="1" applyAlignment="1">
      <alignment horizontal="center" vertical="center"/>
    </xf>
    <xf numFmtId="0" fontId="0" fillId="0" borderId="34" xfId="0" applyBorder="1" applyAlignment="1">
      <alignment horizontal="center" vertical="center"/>
    </xf>
    <xf numFmtId="0" fontId="30" fillId="0" borderId="41" xfId="0" applyFont="1" applyBorder="1" applyAlignment="1">
      <alignment horizontal="center" vertical="center"/>
    </xf>
    <xf numFmtId="0" fontId="55" fillId="0" borderId="88" xfId="0" applyFont="1" applyFill="1" applyBorder="1" applyAlignment="1">
      <alignment horizontal="center" vertical="center"/>
    </xf>
    <xf numFmtId="0" fontId="30" fillId="0" borderId="95" xfId="0" applyFont="1" applyBorder="1" applyAlignment="1">
      <alignment horizontal="center" vertical="center"/>
    </xf>
    <xf numFmtId="0" fontId="30" fillId="24" borderId="54" xfId="39" applyFont="1" applyFill="1" applyBorder="1" applyAlignment="1">
      <alignment vertical="center"/>
    </xf>
    <xf numFmtId="0" fontId="30" fillId="24" borderId="40" xfId="0" applyFont="1" applyFill="1" applyBorder="1" applyAlignment="1">
      <alignment horizontal="center" vertical="center"/>
    </xf>
    <xf numFmtId="0" fontId="27" fillId="0" borderId="0" xfId="39" applyFont="1" applyAlignment="1">
      <alignment vertical="center"/>
    </xf>
    <xf numFmtId="0" fontId="28" fillId="0" borderId="17" xfId="0" applyFont="1" applyBorder="1" applyAlignment="1">
      <alignment horizontal="center" vertical="center"/>
    </xf>
    <xf numFmtId="0" fontId="52" fillId="0" borderId="61" xfId="0" applyFont="1" applyBorder="1"/>
    <xf numFmtId="0" fontId="30" fillId="0" borderId="104" xfId="39" applyFont="1" applyBorder="1" applyAlignment="1">
      <alignment horizontal="center" vertical="center"/>
    </xf>
    <xf numFmtId="0" fontId="0" fillId="0" borderId="58" xfId="0" applyBorder="1" applyAlignment="1">
      <alignment horizontal="center" vertical="center"/>
    </xf>
    <xf numFmtId="0" fontId="0" fillId="0" borderId="23" xfId="0" applyBorder="1" applyAlignment="1">
      <alignment horizontal="center" vertical="center"/>
    </xf>
    <xf numFmtId="0" fontId="0" fillId="0" borderId="48" xfId="0" applyBorder="1" applyAlignment="1">
      <alignment horizontal="center" vertical="center"/>
    </xf>
    <xf numFmtId="0" fontId="0" fillId="0" borderId="24" xfId="0" applyBorder="1" applyAlignment="1">
      <alignment horizontal="center" vertical="center"/>
    </xf>
    <xf numFmtId="0" fontId="52" fillId="0" borderId="106" xfId="0" applyFont="1" applyBorder="1" applyAlignment="1">
      <alignment horizontal="center" vertical="center"/>
    </xf>
    <xf numFmtId="0" fontId="27" fillId="0" borderId="55" xfId="39" applyFont="1" applyBorder="1" applyAlignment="1">
      <alignment horizontal="left" vertical="center"/>
    </xf>
    <xf numFmtId="0" fontId="0" fillId="25" borderId="70" xfId="0" applyFill="1" applyBorder="1"/>
    <xf numFmtId="0" fontId="0" fillId="25" borderId="71" xfId="0" applyFill="1" applyBorder="1"/>
    <xf numFmtId="0" fontId="0" fillId="25" borderId="71" xfId="0" applyFill="1" applyBorder="1" applyAlignment="1">
      <alignment horizontal="center" vertical="center"/>
    </xf>
    <xf numFmtId="0" fontId="0" fillId="25" borderId="72" xfId="0" applyFill="1" applyBorder="1"/>
    <xf numFmtId="0" fontId="0" fillId="25" borderId="28" xfId="0" applyFill="1" applyBorder="1"/>
    <xf numFmtId="0" fontId="0" fillId="25" borderId="29" xfId="0" applyFill="1" applyBorder="1"/>
    <xf numFmtId="0" fontId="43" fillId="0" borderId="107" xfId="0" applyFont="1" applyBorder="1" applyAlignment="1">
      <alignment horizontal="center"/>
    </xf>
    <xf numFmtId="1" fontId="44" fillId="0" borderId="16" xfId="0" applyNumberFormat="1" applyFont="1" applyBorder="1" applyAlignment="1">
      <alignment horizontal="center" vertical="center"/>
    </xf>
    <xf numFmtId="0" fontId="44" fillId="0" borderId="108" xfId="0" applyFont="1" applyBorder="1" applyAlignment="1">
      <alignment horizontal="left" vertical="center"/>
    </xf>
    <xf numFmtId="0" fontId="44" fillId="0" borderId="53" xfId="0" applyFont="1" applyBorder="1" applyAlignment="1">
      <alignment horizontal="center" vertical="center"/>
    </xf>
    <xf numFmtId="0" fontId="44" fillId="0" borderId="53" xfId="0" applyFont="1" applyFill="1" applyBorder="1" applyAlignment="1">
      <alignment horizontal="center" vertical="center"/>
    </xf>
    <xf numFmtId="164" fontId="59" fillId="0" borderId="15" xfId="0" applyNumberFormat="1" applyFont="1" applyFill="1" applyBorder="1" applyAlignment="1">
      <alignment horizontal="center" vertical="center"/>
    </xf>
    <xf numFmtId="1" fontId="44" fillId="0" borderId="17" xfId="0" applyNumberFormat="1" applyFont="1" applyFill="1" applyBorder="1" applyAlignment="1">
      <alignment horizontal="center" vertical="center"/>
    </xf>
    <xf numFmtId="0" fontId="44" fillId="0" borderId="64" xfId="0" applyFont="1" applyFill="1" applyBorder="1" applyAlignment="1">
      <alignment horizontal="left" vertical="center"/>
    </xf>
    <xf numFmtId="0" fontId="44" fillId="0" borderId="51" xfId="0" applyFont="1" applyBorder="1" applyAlignment="1">
      <alignment horizontal="center" vertical="center"/>
    </xf>
    <xf numFmtId="0" fontId="44" fillId="0" borderId="51" xfId="0" applyFont="1" applyFill="1" applyBorder="1" applyAlignment="1">
      <alignment horizontal="center" vertical="center"/>
    </xf>
    <xf numFmtId="164" fontId="31" fillId="0" borderId="18" xfId="0" applyNumberFormat="1" applyFont="1" applyFill="1" applyBorder="1" applyAlignment="1">
      <alignment horizontal="center" vertical="center"/>
    </xf>
    <xf numFmtId="1" fontId="44" fillId="0" borderId="17" xfId="0" applyNumberFormat="1" applyFont="1" applyBorder="1" applyAlignment="1">
      <alignment horizontal="center" vertical="center"/>
    </xf>
    <xf numFmtId="0" fontId="44" fillId="0" borderId="64" xfId="0" applyFont="1" applyBorder="1" applyAlignment="1">
      <alignment vertical="center"/>
    </xf>
    <xf numFmtId="0" fontId="31" fillId="0" borderId="51" xfId="34" applyFont="1" applyFill="1" applyBorder="1" applyAlignment="1" applyProtection="1">
      <alignment horizontal="left" vertical="center"/>
    </xf>
    <xf numFmtId="164" fontId="59" fillId="0" borderId="18" xfId="29" applyNumberFormat="1" applyFont="1" applyFill="1" applyBorder="1" applyAlignment="1">
      <alignment horizontal="center" vertical="center"/>
    </xf>
    <xf numFmtId="0" fontId="28" fillId="25" borderId="28" xfId="0" applyFont="1" applyFill="1" applyBorder="1" applyAlignment="1">
      <alignment horizontal="left" vertical="center"/>
    </xf>
    <xf numFmtId="15" fontId="44" fillId="0" borderId="51" xfId="0" quotePrefix="1" applyNumberFormat="1" applyFont="1" applyFill="1" applyBorder="1" applyAlignment="1">
      <alignment horizontal="center" vertical="center"/>
    </xf>
    <xf numFmtId="164" fontId="59" fillId="0" borderId="18" xfId="0" applyNumberFormat="1" applyFont="1" applyFill="1" applyBorder="1" applyAlignment="1">
      <alignment horizontal="center" vertical="center"/>
    </xf>
    <xf numFmtId="0" fontId="28" fillId="25" borderId="29" xfId="0" applyFont="1" applyFill="1" applyBorder="1" applyAlignment="1">
      <alignment horizontal="left" vertical="center"/>
    </xf>
    <xf numFmtId="0" fontId="31" fillId="0" borderId="51" xfId="0" applyFont="1" applyFill="1" applyBorder="1" applyAlignment="1">
      <alignment horizontal="center" vertical="center"/>
    </xf>
    <xf numFmtId="0" fontId="31" fillId="0" borderId="63" xfId="34" applyFont="1" applyFill="1" applyBorder="1" applyAlignment="1" applyProtection="1">
      <alignment horizontal="left" vertical="center"/>
    </xf>
    <xf numFmtId="1" fontId="44" fillId="0" borderId="50" xfId="0" applyNumberFormat="1" applyFont="1" applyBorder="1" applyAlignment="1">
      <alignment horizontal="center" vertical="center"/>
    </xf>
    <xf numFmtId="0" fontId="44" fillId="0" borderId="68" xfId="0" applyFont="1" applyFill="1" applyBorder="1" applyAlignment="1">
      <alignment horizontal="left" vertical="center"/>
    </xf>
    <xf numFmtId="0" fontId="44" fillId="0" borderId="56" xfId="0" applyFont="1" applyFill="1" applyBorder="1" applyAlignment="1">
      <alignment horizontal="center" vertical="center"/>
    </xf>
    <xf numFmtId="164" fontId="31" fillId="0" borderId="49" xfId="0" applyNumberFormat="1" applyFont="1" applyFill="1" applyBorder="1" applyAlignment="1">
      <alignment horizontal="center" vertical="center"/>
    </xf>
    <xf numFmtId="1" fontId="31" fillId="0" borderId="23" xfId="0" applyNumberFormat="1" applyFont="1" applyBorder="1" applyAlignment="1">
      <alignment horizontal="center" vertical="center"/>
    </xf>
    <xf numFmtId="0" fontId="31" fillId="0" borderId="69" xfId="0" applyFont="1" applyFill="1" applyBorder="1" applyAlignment="1">
      <alignment horizontal="left" vertical="center"/>
    </xf>
    <xf numFmtId="0" fontId="31" fillId="0" borderId="48" xfId="0" applyFont="1" applyFill="1" applyBorder="1" applyAlignment="1">
      <alignment horizontal="center" vertical="center"/>
    </xf>
    <xf numFmtId="15" fontId="31" fillId="0" borderId="48" xfId="0" applyNumberFormat="1" applyFont="1" applyFill="1" applyBorder="1" applyAlignment="1">
      <alignment horizontal="center" vertical="center"/>
    </xf>
    <xf numFmtId="0" fontId="59" fillId="0" borderId="58" xfId="34" applyFont="1" applyFill="1" applyBorder="1" applyAlignment="1" applyProtection="1">
      <alignment horizontal="left" vertical="center"/>
    </xf>
    <xf numFmtId="164" fontId="31" fillId="0" borderId="24" xfId="0" applyNumberFormat="1" applyFont="1" applyFill="1" applyBorder="1" applyAlignment="1">
      <alignment horizontal="center" vertical="center"/>
    </xf>
    <xf numFmtId="0" fontId="31" fillId="0" borderId="64" xfId="0" applyFont="1" applyFill="1" applyBorder="1" applyAlignment="1">
      <alignment horizontal="left" vertical="center"/>
    </xf>
    <xf numFmtId="15" fontId="31" fillId="0" borderId="51" xfId="0" applyNumberFormat="1" applyFont="1" applyFill="1" applyBorder="1" applyAlignment="1">
      <alignment horizontal="center" vertical="center"/>
    </xf>
    <xf numFmtId="164" fontId="30" fillId="25" borderId="29" xfId="0" applyNumberFormat="1" applyFont="1" applyFill="1" applyBorder="1" applyAlignment="1">
      <alignment horizontal="center"/>
    </xf>
    <xf numFmtId="164" fontId="31" fillId="0" borderId="38" xfId="0" applyNumberFormat="1" applyFont="1" applyFill="1" applyBorder="1" applyAlignment="1">
      <alignment horizontal="center" vertical="center"/>
    </xf>
    <xf numFmtId="0" fontId="31" fillId="0" borderId="87" xfId="0" applyFont="1" applyFill="1" applyBorder="1" applyAlignment="1">
      <alignment horizontal="left" vertical="center"/>
    </xf>
    <xf numFmtId="164" fontId="31" fillId="0" borderId="25" xfId="0" applyNumberFormat="1" applyFont="1" applyFill="1" applyBorder="1" applyAlignment="1">
      <alignment horizontal="center" vertical="center"/>
    </xf>
    <xf numFmtId="15" fontId="31" fillId="0" borderId="67" xfId="0" applyNumberFormat="1" applyFont="1" applyFill="1" applyBorder="1" applyAlignment="1">
      <alignment horizontal="center" vertical="center"/>
    </xf>
    <xf numFmtId="0" fontId="31" fillId="0" borderId="67" xfId="0" applyFont="1" applyFill="1" applyBorder="1" applyAlignment="1">
      <alignment horizontal="center" vertical="center"/>
    </xf>
    <xf numFmtId="164" fontId="31" fillId="0" borderId="27" xfId="0" applyNumberFormat="1" applyFont="1" applyFill="1" applyBorder="1" applyAlignment="1">
      <alignment horizontal="center" vertical="center"/>
    </xf>
    <xf numFmtId="0" fontId="31" fillId="0" borderId="64" xfId="0" applyFont="1" applyFill="1" applyBorder="1" applyAlignment="1">
      <alignment vertical="center"/>
    </xf>
    <xf numFmtId="0" fontId="28" fillId="25" borderId="28" xfId="0" applyFont="1" applyFill="1" applyBorder="1"/>
    <xf numFmtId="49" fontId="45" fillId="25" borderId="29" xfId="0" applyNumberFormat="1" applyFont="1" applyFill="1" applyBorder="1" applyAlignment="1">
      <alignment horizontal="center" vertical="center"/>
    </xf>
    <xf numFmtId="0" fontId="28" fillId="25" borderId="29" xfId="0" applyFont="1" applyFill="1" applyBorder="1"/>
    <xf numFmtId="0" fontId="31" fillId="0" borderId="64" xfId="0" applyFont="1" applyFill="1" applyBorder="1" applyAlignment="1"/>
    <xf numFmtId="0" fontId="31" fillId="0" borderId="51" xfId="0" applyFont="1" applyFill="1" applyBorder="1" applyAlignment="1">
      <alignment horizontal="center"/>
    </xf>
    <xf numFmtId="0" fontId="31" fillId="0" borderId="58" xfId="34" applyFont="1" applyFill="1" applyBorder="1" applyAlignment="1" applyProtection="1">
      <alignment horizontal="left" vertical="center"/>
    </xf>
    <xf numFmtId="164" fontId="59" fillId="0" borderId="18" xfId="0" applyNumberFormat="1" applyFont="1" applyFill="1" applyBorder="1" applyAlignment="1">
      <alignment horizontal="center"/>
    </xf>
    <xf numFmtId="0" fontId="59" fillId="0" borderId="51" xfId="0" applyFont="1" applyBorder="1"/>
    <xf numFmtId="0" fontId="59" fillId="0" borderId="58" xfId="0" applyFont="1" applyBorder="1"/>
    <xf numFmtId="0" fontId="60" fillId="0" borderId="51" xfId="34" applyFont="1" applyFill="1" applyBorder="1" applyAlignment="1" applyProtection="1">
      <alignment horizontal="left" vertical="center"/>
    </xf>
    <xf numFmtId="164" fontId="46" fillId="0" borderId="27" xfId="39" applyNumberFormat="1" applyFont="1" applyFill="1" applyBorder="1" applyAlignment="1">
      <alignment horizontal="center" vertical="center"/>
    </xf>
    <xf numFmtId="0" fontId="60" fillId="0" borderId="58" xfId="34" applyFont="1" applyFill="1" applyBorder="1" applyAlignment="1" applyProtection="1">
      <alignment horizontal="left" vertical="center"/>
    </xf>
    <xf numFmtId="0" fontId="0" fillId="25" borderId="73" xfId="0" applyFill="1" applyBorder="1"/>
    <xf numFmtId="0" fontId="0" fillId="25" borderId="74" xfId="0" applyFill="1" applyBorder="1"/>
    <xf numFmtId="0" fontId="31" fillId="25" borderId="74" xfId="0" applyFont="1" applyFill="1" applyBorder="1" applyAlignment="1">
      <alignment vertical="center"/>
    </xf>
    <xf numFmtId="0" fontId="31" fillId="25" borderId="74" xfId="0" applyFont="1" applyFill="1" applyBorder="1" applyAlignment="1">
      <alignment horizontal="center" vertical="center"/>
    </xf>
    <xf numFmtId="15" fontId="31" fillId="25" borderId="74" xfId="0" applyNumberFormat="1" applyFont="1" applyFill="1" applyBorder="1" applyAlignment="1">
      <alignment horizontal="center" vertical="center"/>
    </xf>
    <xf numFmtId="0" fontId="59" fillId="25" borderId="74" xfId="34" applyFont="1" applyFill="1" applyBorder="1" applyAlignment="1" applyProtection="1">
      <alignment horizontal="left" vertical="center"/>
    </xf>
    <xf numFmtId="164" fontId="31" fillId="25" borderId="74" xfId="0" applyNumberFormat="1" applyFont="1" applyFill="1" applyBorder="1" applyAlignment="1">
      <alignment horizontal="center" vertical="center"/>
    </xf>
    <xf numFmtId="0" fontId="0" fillId="25" borderId="75" xfId="0" applyFill="1" applyBorder="1"/>
    <xf numFmtId="0" fontId="0" fillId="26" borderId="109" xfId="0" applyFill="1" applyBorder="1"/>
    <xf numFmtId="0" fontId="0" fillId="26" borderId="110" xfId="0" applyFill="1" applyBorder="1"/>
    <xf numFmtId="0" fontId="28" fillId="0" borderId="0" xfId="0" applyFont="1"/>
    <xf numFmtId="0" fontId="27" fillId="0" borderId="112" xfId="39" applyFont="1" applyBorder="1" applyAlignment="1">
      <alignment horizontal="center" vertical="center"/>
    </xf>
    <xf numFmtId="164" fontId="31" fillId="0" borderId="27" xfId="0" quotePrefix="1" applyNumberFormat="1" applyFont="1" applyBorder="1" applyAlignment="1">
      <alignment horizontal="center" vertical="center"/>
    </xf>
    <xf numFmtId="164" fontId="59" fillId="0" borderId="18" xfId="0" quotePrefix="1" applyNumberFormat="1" applyFont="1" applyFill="1" applyBorder="1" applyAlignment="1">
      <alignment horizontal="center" vertical="center"/>
    </xf>
    <xf numFmtId="0" fontId="30" fillId="0" borderId="77" xfId="39" applyFont="1" applyBorder="1" applyAlignment="1">
      <alignment vertical="center"/>
    </xf>
    <xf numFmtId="0" fontId="30" fillId="0" borderId="117" xfId="0" applyFont="1" applyBorder="1" applyAlignment="1">
      <alignment horizontal="center" vertical="center"/>
    </xf>
    <xf numFmtId="0" fontId="0" fillId="0" borderId="38" xfId="0" applyBorder="1" applyAlignment="1">
      <alignment horizontal="center" vertical="center"/>
    </xf>
    <xf numFmtId="0" fontId="52" fillId="0" borderId="118" xfId="0" applyFont="1" applyBorder="1" applyAlignment="1">
      <alignment horizontal="center" vertical="center"/>
    </xf>
    <xf numFmtId="0" fontId="52" fillId="0" borderId="119" xfId="0" applyFont="1" applyBorder="1" applyAlignment="1">
      <alignment horizontal="center" vertical="center"/>
    </xf>
    <xf numFmtId="0" fontId="0" fillId="0" borderId="0" xfId="0" applyBorder="1"/>
    <xf numFmtId="0" fontId="61" fillId="0" borderId="75" xfId="0" applyFont="1" applyBorder="1" applyAlignment="1">
      <alignment horizontal="center" vertical="center"/>
    </xf>
    <xf numFmtId="0" fontId="0" fillId="26" borderId="110" xfId="0" applyFill="1" applyBorder="1" applyAlignment="1">
      <alignment horizontal="center" vertical="center"/>
    </xf>
    <xf numFmtId="164" fontId="59" fillId="0" borderId="24" xfId="0" applyNumberFormat="1" applyFont="1" applyFill="1" applyBorder="1" applyAlignment="1">
      <alignment horizontal="center" vertical="center"/>
    </xf>
    <xf numFmtId="0" fontId="31" fillId="0" borderId="69" xfId="0" applyFont="1" applyFill="1" applyBorder="1" applyAlignment="1"/>
    <xf numFmtId="0" fontId="28" fillId="25" borderId="73" xfId="0" applyFont="1" applyFill="1" applyBorder="1"/>
    <xf numFmtId="1" fontId="31" fillId="25" borderId="74" xfId="0" applyNumberFormat="1" applyFont="1" applyFill="1" applyBorder="1" applyAlignment="1">
      <alignment horizontal="center" vertical="center"/>
    </xf>
    <xf numFmtId="0" fontId="59" fillId="25" borderId="77" xfId="34" applyFont="1" applyFill="1" applyBorder="1" applyAlignment="1" applyProtection="1">
      <alignment horizontal="left" vertical="center"/>
    </xf>
    <xf numFmtId="164" fontId="59" fillId="25" borderId="74" xfId="0" applyNumberFormat="1" applyFont="1" applyFill="1" applyBorder="1" applyAlignment="1">
      <alignment horizontal="center" vertical="center"/>
    </xf>
    <xf numFmtId="0" fontId="28" fillId="25" borderId="75" xfId="0" applyFont="1" applyFill="1" applyBorder="1"/>
    <xf numFmtId="0" fontId="31" fillId="25" borderId="80" xfId="0" applyFont="1" applyFill="1" applyBorder="1" applyAlignment="1"/>
    <xf numFmtId="0" fontId="31" fillId="25" borderId="76" xfId="0" applyFont="1" applyFill="1" applyBorder="1" applyAlignment="1">
      <alignment horizontal="center" vertical="center"/>
    </xf>
    <xf numFmtId="15" fontId="31" fillId="25" borderId="76" xfId="0" applyNumberFormat="1" applyFont="1" applyFill="1" applyBorder="1" applyAlignment="1">
      <alignment horizontal="center" vertical="center"/>
    </xf>
    <xf numFmtId="1" fontId="31" fillId="0" borderId="17" xfId="0" applyNumberFormat="1" applyFont="1" applyBorder="1" applyAlignment="1">
      <alignment horizontal="center" vertical="center"/>
    </xf>
    <xf numFmtId="1" fontId="31" fillId="0" borderId="50" xfId="0" applyNumberFormat="1" applyFont="1" applyBorder="1" applyAlignment="1">
      <alignment horizontal="center" vertical="center"/>
    </xf>
    <xf numFmtId="0" fontId="31" fillId="0" borderId="121" xfId="0" applyFont="1" applyFill="1" applyBorder="1" applyAlignment="1"/>
    <xf numFmtId="0" fontId="31" fillId="0" borderId="55" xfId="0" applyFont="1" applyFill="1" applyBorder="1" applyAlignment="1">
      <alignment horizontal="center" vertical="center"/>
    </xf>
    <xf numFmtId="15" fontId="31" fillId="0" borderId="55" xfId="0" applyNumberFormat="1" applyFont="1" applyFill="1" applyBorder="1" applyAlignment="1">
      <alignment horizontal="center" vertical="center"/>
    </xf>
    <xf numFmtId="164" fontId="59" fillId="0" borderId="112" xfId="0" applyNumberFormat="1" applyFont="1" applyFill="1" applyBorder="1" applyAlignment="1">
      <alignment horizontal="center" vertical="center"/>
    </xf>
    <xf numFmtId="0" fontId="52" fillId="0" borderId="51" xfId="34" applyFont="1" applyFill="1" applyBorder="1" applyAlignment="1" applyProtection="1">
      <alignment vertical="center"/>
    </xf>
    <xf numFmtId="0" fontId="62" fillId="0" borderId="57" xfId="34" applyFont="1" applyFill="1" applyBorder="1" applyAlignment="1" applyProtection="1">
      <alignment horizontal="left" vertical="center"/>
    </xf>
    <xf numFmtId="0" fontId="27" fillId="0" borderId="51" xfId="34" applyFont="1" applyFill="1" applyBorder="1" applyAlignment="1" applyProtection="1">
      <alignment horizontal="left" vertical="center"/>
    </xf>
    <xf numFmtId="0" fontId="62" fillId="0" borderId="63" xfId="34" applyFont="1" applyFill="1" applyBorder="1" applyAlignment="1" applyProtection="1">
      <alignment horizontal="left" vertical="center"/>
    </xf>
    <xf numFmtId="0" fontId="27" fillId="0" borderId="59" xfId="34" applyFont="1" applyFill="1" applyBorder="1" applyAlignment="1" applyProtection="1">
      <alignment horizontal="left" vertical="center"/>
    </xf>
    <xf numFmtId="0" fontId="62" fillId="0" borderId="58" xfId="34" applyFont="1" applyFill="1" applyBorder="1" applyAlignment="1" applyProtection="1">
      <alignment horizontal="left" vertical="center"/>
    </xf>
    <xf numFmtId="0" fontId="27" fillId="0" borderId="63" xfId="34" applyFont="1" applyFill="1" applyBorder="1" applyAlignment="1" applyProtection="1">
      <alignment horizontal="left" vertical="center"/>
    </xf>
    <xf numFmtId="0" fontId="62" fillId="0" borderId="66" xfId="34" applyFont="1" applyFill="1" applyBorder="1" applyAlignment="1" applyProtection="1">
      <alignment horizontal="left" vertical="center"/>
    </xf>
    <xf numFmtId="0" fontId="62" fillId="0" borderId="51" xfId="34" applyFont="1" applyFill="1" applyBorder="1" applyAlignment="1" applyProtection="1">
      <alignment horizontal="left" vertical="center"/>
    </xf>
    <xf numFmtId="0" fontId="27" fillId="0" borderId="51" xfId="0" applyFont="1" applyBorder="1" applyAlignment="1">
      <alignment vertical="center"/>
    </xf>
    <xf numFmtId="0" fontId="62" fillId="0" borderId="59" xfId="34" applyFont="1" applyFill="1" applyBorder="1" applyAlignment="1" applyProtection="1">
      <alignment horizontal="left" vertical="center"/>
    </xf>
    <xf numFmtId="0" fontId="32" fillId="0" borderId="10" xfId="0" applyFont="1" applyBorder="1" applyAlignment="1">
      <alignment horizontal="center" vertical="center"/>
    </xf>
    <xf numFmtId="0" fontId="32" fillId="0" borderId="52" xfId="0" applyFont="1" applyBorder="1" applyAlignment="1">
      <alignment horizontal="center" vertical="center"/>
    </xf>
    <xf numFmtId="0" fontId="32" fillId="0" borderId="11" xfId="0" applyFont="1" applyFill="1" applyBorder="1" applyAlignment="1">
      <alignment horizontal="center" vertical="center"/>
    </xf>
    <xf numFmtId="0" fontId="32" fillId="0" borderId="52" xfId="0" applyFont="1" applyFill="1" applyBorder="1" applyAlignment="1">
      <alignment horizontal="center" vertical="center"/>
    </xf>
    <xf numFmtId="0" fontId="27" fillId="0" borderId="67" xfId="39" applyFont="1" applyBorder="1" applyAlignment="1">
      <alignment horizontal="left" vertical="center"/>
    </xf>
    <xf numFmtId="0" fontId="27" fillId="0" borderId="67" xfId="39" applyFont="1" applyBorder="1" applyAlignment="1">
      <alignment horizontal="center" vertical="center"/>
    </xf>
    <xf numFmtId="0" fontId="30" fillId="0" borderId="123" xfId="39" applyFont="1" applyBorder="1" applyAlignment="1">
      <alignment horizontal="center" vertical="center"/>
    </xf>
    <xf numFmtId="0" fontId="30" fillId="0" borderId="124" xfId="39" applyFont="1" applyBorder="1" applyAlignment="1">
      <alignment vertical="center"/>
    </xf>
    <xf numFmtId="0" fontId="30" fillId="0" borderId="62" xfId="39" applyFont="1" applyFill="1" applyBorder="1" applyAlignment="1">
      <alignment vertical="center"/>
    </xf>
    <xf numFmtId="0" fontId="30" fillId="0" borderId="62" xfId="39" applyFont="1" applyBorder="1" applyAlignment="1">
      <alignment vertical="center"/>
    </xf>
    <xf numFmtId="0" fontId="52" fillId="0" borderId="62" xfId="0" applyFont="1" applyBorder="1"/>
    <xf numFmtId="0" fontId="30" fillId="0" borderId="123" xfId="39" applyFont="1" applyBorder="1" applyAlignment="1">
      <alignment vertical="center"/>
    </xf>
    <xf numFmtId="0" fontId="30" fillId="0" borderId="60" xfId="39" applyFont="1" applyBorder="1" applyAlignment="1">
      <alignment vertical="center"/>
    </xf>
    <xf numFmtId="0" fontId="30" fillId="0" borderId="62" xfId="0" applyFont="1" applyBorder="1"/>
    <xf numFmtId="0" fontId="52" fillId="0" borderId="60" xfId="0" applyFont="1" applyBorder="1"/>
    <xf numFmtId="0" fontId="30" fillId="0" borderId="60" xfId="0" applyFont="1" applyFill="1" applyBorder="1"/>
    <xf numFmtId="0" fontId="30" fillId="0" borderId="62" xfId="0" applyFont="1" applyFill="1" applyBorder="1"/>
    <xf numFmtId="0" fontId="30" fillId="0" borderId="62" xfId="39" applyFont="1" applyFill="1" applyBorder="1" applyAlignment="1">
      <alignment horizontal="left" vertical="center"/>
    </xf>
    <xf numFmtId="0" fontId="52" fillId="0" borderId="123" xfId="0" applyFont="1" applyBorder="1"/>
    <xf numFmtId="0" fontId="30" fillId="0" borderId="125" xfId="39" applyFont="1" applyBorder="1" applyAlignment="1">
      <alignment vertical="center"/>
    </xf>
    <xf numFmtId="16" fontId="52" fillId="0" borderId="126" xfId="0" quotePrefix="1" applyNumberFormat="1" applyFont="1" applyBorder="1" applyAlignment="1">
      <alignment horizontal="center" vertical="center"/>
    </xf>
    <xf numFmtId="0" fontId="55" fillId="0" borderId="127" xfId="0" applyFont="1" applyBorder="1" applyAlignment="1">
      <alignment horizontal="center"/>
    </xf>
    <xf numFmtId="0" fontId="30" fillId="0" borderId="128" xfId="39" applyFont="1" applyBorder="1" applyAlignment="1">
      <alignment horizontal="center" vertical="center"/>
    </xf>
    <xf numFmtId="0" fontId="52" fillId="0" borderId="81" xfId="0" applyFont="1" applyBorder="1" applyAlignment="1">
      <alignment horizontal="center" vertical="center"/>
    </xf>
    <xf numFmtId="0" fontId="30" fillId="0" borderId="129" xfId="39" applyFont="1" applyBorder="1" applyAlignment="1">
      <alignment horizontal="center" vertical="center"/>
    </xf>
    <xf numFmtId="0" fontId="52" fillId="0" borderId="129" xfId="0" applyFont="1" applyBorder="1" applyAlignment="1">
      <alignment horizontal="center" vertical="center"/>
    </xf>
    <xf numFmtId="0" fontId="52" fillId="0" borderId="128" xfId="0" applyFont="1" applyBorder="1" applyAlignment="1">
      <alignment horizontal="center" vertical="center"/>
    </xf>
    <xf numFmtId="0" fontId="52" fillId="0" borderId="34" xfId="0" applyFont="1" applyFill="1" applyBorder="1" applyAlignment="1">
      <alignment horizontal="center" vertical="center"/>
    </xf>
    <xf numFmtId="0" fontId="30" fillId="0" borderId="54" xfId="0" applyFont="1" applyBorder="1" applyAlignment="1">
      <alignment vertical="center"/>
    </xf>
    <xf numFmtId="0" fontId="30" fillId="0" borderId="65" xfId="0" applyFont="1" applyBorder="1" applyAlignment="1">
      <alignment vertical="center"/>
    </xf>
    <xf numFmtId="0" fontId="69" fillId="0" borderId="39" xfId="40" applyFont="1" applyBorder="1" applyAlignment="1">
      <alignment horizontal="center" vertical="center"/>
    </xf>
    <xf numFmtId="0" fontId="69" fillId="0" borderId="29" xfId="40" applyFont="1" applyBorder="1" applyAlignment="1">
      <alignment horizontal="center" vertical="center"/>
    </xf>
    <xf numFmtId="0" fontId="69" fillId="0" borderId="40" xfId="40" applyFont="1" applyBorder="1" applyAlignment="1">
      <alignment horizontal="center" vertical="center"/>
    </xf>
    <xf numFmtId="0" fontId="69" fillId="0" borderId="41" xfId="40" applyFont="1" applyBorder="1" applyAlignment="1">
      <alignment horizontal="center" vertical="center"/>
    </xf>
    <xf numFmtId="0" fontId="69" fillId="0" borderId="43" xfId="40" applyFont="1" applyBorder="1" applyAlignment="1">
      <alignment horizontal="center" vertical="center"/>
    </xf>
    <xf numFmtId="0" fontId="28" fillId="0" borderId="0" xfId="39" applyFont="1" applyBorder="1" applyAlignment="1">
      <alignment horizontal="center" vertical="center"/>
    </xf>
    <xf numFmtId="0" fontId="30" fillId="0" borderId="0" xfId="39" applyFont="1" applyBorder="1" applyAlignment="1">
      <alignment horizontal="left" vertical="center"/>
    </xf>
    <xf numFmtId="0" fontId="30" fillId="0" borderId="0" xfId="39" applyFont="1" applyBorder="1" applyAlignment="1">
      <alignment horizontal="left" vertical="center"/>
    </xf>
    <xf numFmtId="16" fontId="5" fillId="0" borderId="56" xfId="0" quotePrefix="1" applyNumberFormat="1" applyFont="1" applyFill="1" applyBorder="1" applyAlignment="1">
      <alignment horizontal="center" vertical="center"/>
    </xf>
    <xf numFmtId="0" fontId="5" fillId="0" borderId="56" xfId="0" quotePrefix="1" applyFont="1" applyFill="1" applyBorder="1" applyAlignment="1">
      <alignment horizontal="center" vertical="center"/>
    </xf>
    <xf numFmtId="0" fontId="5" fillId="0" borderId="59" xfId="0" quotePrefix="1" applyFont="1" applyBorder="1" applyAlignment="1">
      <alignment horizontal="center" vertical="center"/>
    </xf>
    <xf numFmtId="0" fontId="5" fillId="0" borderId="50" xfId="0" quotePrefix="1" applyFont="1" applyFill="1" applyBorder="1" applyAlignment="1">
      <alignment horizontal="center" vertical="center"/>
    </xf>
    <xf numFmtId="0" fontId="5" fillId="0" borderId="56" xfId="0" quotePrefix="1" applyFont="1" applyBorder="1" applyAlignment="1">
      <alignment horizontal="center" vertical="center"/>
    </xf>
    <xf numFmtId="0" fontId="5" fillId="0" borderId="49" xfId="0" quotePrefix="1" applyFont="1" applyBorder="1" applyAlignment="1">
      <alignment horizontal="center" vertical="center"/>
    </xf>
    <xf numFmtId="0" fontId="5" fillId="0" borderId="68" xfId="0" quotePrefix="1" applyFont="1" applyBorder="1" applyAlignment="1">
      <alignment horizontal="center" vertical="center"/>
    </xf>
    <xf numFmtId="0" fontId="5" fillId="0" borderId="56" xfId="0" quotePrefix="1" applyFont="1" applyBorder="1" applyAlignment="1">
      <alignment horizontal="center"/>
    </xf>
    <xf numFmtId="0" fontId="5" fillId="0" borderId="59" xfId="0" quotePrefix="1" applyFont="1" applyBorder="1" applyAlignment="1">
      <alignment horizontal="center"/>
    </xf>
    <xf numFmtId="16" fontId="5" fillId="0" borderId="68" xfId="0" quotePrefix="1" applyNumberFormat="1" applyFont="1" applyBorder="1" applyAlignment="1">
      <alignment horizontal="center" vertical="center"/>
    </xf>
    <xf numFmtId="16" fontId="5" fillId="0" borderId="49" xfId="0" quotePrefix="1" applyNumberFormat="1" applyFont="1" applyBorder="1" applyAlignment="1">
      <alignment horizontal="center" vertical="center"/>
    </xf>
    <xf numFmtId="0" fontId="5" fillId="0" borderId="52"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30" fillId="0" borderId="60" xfId="46" applyFont="1" applyBorder="1" applyAlignment="1">
      <alignment horizontal="center" vertical="center"/>
    </xf>
    <xf numFmtId="0" fontId="30" fillId="0" borderId="61" xfId="46" applyFont="1" applyFill="1" applyBorder="1" applyAlignment="1">
      <alignment vertical="center"/>
    </xf>
    <xf numFmtId="0" fontId="30" fillId="0" borderId="62" xfId="46" applyFont="1" applyBorder="1" applyAlignment="1">
      <alignment horizontal="center" vertical="center"/>
    </xf>
    <xf numFmtId="0" fontId="30" fillId="0" borderId="54" xfId="46" applyFont="1" applyFill="1" applyBorder="1" applyAlignment="1">
      <alignment vertical="center"/>
    </xf>
    <xf numFmtId="0" fontId="30" fillId="0" borderId="54" xfId="46" applyFont="1" applyBorder="1" applyAlignment="1">
      <alignment vertical="center"/>
    </xf>
    <xf numFmtId="0" fontId="30" fillId="0" borderId="17" xfId="46" applyFont="1" applyBorder="1" applyAlignment="1">
      <alignment horizontal="center" vertical="center"/>
    </xf>
    <xf numFmtId="0" fontId="5" fillId="0" borderId="54" xfId="46" applyFont="1" applyFill="1" applyBorder="1" applyAlignment="1">
      <alignment vertical="center"/>
    </xf>
    <xf numFmtId="0" fontId="5" fillId="0" borderId="54" xfId="0" applyFont="1" applyBorder="1" applyAlignment="1">
      <alignment vertical="center"/>
    </xf>
    <xf numFmtId="0" fontId="30" fillId="0" borderId="81" xfId="46" applyFont="1" applyBorder="1" applyAlignment="1">
      <alignment horizontal="center" vertical="center"/>
    </xf>
    <xf numFmtId="0" fontId="30" fillId="24" borderId="54" xfId="46" applyFont="1" applyFill="1" applyBorder="1" applyAlignment="1">
      <alignment vertical="center"/>
    </xf>
    <xf numFmtId="0" fontId="30" fillId="0" borderId="65" xfId="46" applyFont="1" applyBorder="1" applyAlignment="1">
      <alignment vertical="center"/>
    </xf>
    <xf numFmtId="0" fontId="30" fillId="0" borderId="54" xfId="46" applyFont="1" applyFill="1" applyBorder="1" applyAlignment="1">
      <alignment horizontal="left" vertical="center"/>
    </xf>
    <xf numFmtId="0" fontId="30" fillId="0" borderId="61" xfId="46" applyFont="1" applyBorder="1" applyAlignment="1">
      <alignment vertical="center"/>
    </xf>
    <xf numFmtId="0" fontId="30" fillId="0" borderId="23" xfId="46" applyFont="1" applyBorder="1" applyAlignment="1">
      <alignment horizontal="center" vertical="center"/>
    </xf>
    <xf numFmtId="0" fontId="5" fillId="0" borderId="65" xfId="0" applyFont="1" applyBorder="1" applyAlignment="1">
      <alignment vertical="center"/>
    </xf>
    <xf numFmtId="0" fontId="30" fillId="0" borderId="51" xfId="46" applyFont="1" applyBorder="1" applyAlignment="1">
      <alignment horizontal="center" vertical="center"/>
    </xf>
    <xf numFmtId="0" fontId="30" fillId="0" borderId="92" xfId="46" applyFont="1" applyBorder="1" applyAlignment="1">
      <alignment horizontal="center" vertical="center"/>
    </xf>
    <xf numFmtId="0" fontId="30" fillId="0" borderId="44" xfId="46" applyFont="1" applyBorder="1" applyAlignment="1">
      <alignment vertical="center"/>
    </xf>
    <xf numFmtId="0" fontId="30" fillId="0" borderId="44" xfId="0" applyFont="1" applyBorder="1" applyAlignment="1">
      <alignment vertical="center"/>
    </xf>
    <xf numFmtId="0" fontId="30" fillId="0" borderId="18" xfId="46" applyFont="1" applyBorder="1" applyAlignment="1">
      <alignment horizontal="center" vertical="center"/>
    </xf>
    <xf numFmtId="0" fontId="5" fillId="0" borderId="44" xfId="0" applyFont="1" applyBorder="1" applyAlignment="1">
      <alignment vertical="center"/>
    </xf>
    <xf numFmtId="0" fontId="30" fillId="0" borderId="104" xfId="46" applyFont="1" applyBorder="1" applyAlignment="1">
      <alignment horizontal="center" vertical="center"/>
    </xf>
    <xf numFmtId="0" fontId="30" fillId="0" borderId="45" xfId="46" applyFont="1" applyBorder="1" applyAlignment="1">
      <alignment vertical="center"/>
    </xf>
    <xf numFmtId="0" fontId="62" fillId="0" borderId="48" xfId="0" applyFont="1" applyFill="1" applyBorder="1" applyAlignment="1">
      <alignment horizontal="center" vertical="center"/>
    </xf>
    <xf numFmtId="0" fontId="62" fillId="0" borderId="69" xfId="0" applyFont="1" applyFill="1" applyBorder="1" applyAlignment="1">
      <alignment horizontal="center" vertical="center"/>
    </xf>
    <xf numFmtId="0" fontId="27" fillId="0" borderId="69" xfId="46" applyFont="1" applyBorder="1" applyAlignment="1">
      <alignment horizontal="center" vertical="center"/>
    </xf>
    <xf numFmtId="0" fontId="62" fillId="0" borderId="48" xfId="0" applyFont="1" applyBorder="1" applyAlignment="1">
      <alignment horizontal="center" vertical="center"/>
    </xf>
    <xf numFmtId="0" fontId="27" fillId="0" borderId="63" xfId="0" applyFont="1" applyBorder="1" applyAlignment="1">
      <alignment horizontal="center" vertical="center"/>
    </xf>
    <xf numFmtId="0" fontId="27" fillId="0" borderId="17" xfId="0" applyFont="1" applyBorder="1" applyAlignment="1">
      <alignment horizontal="center" vertical="center"/>
    </xf>
    <xf numFmtId="0" fontId="27" fillId="0" borderId="51" xfId="0" applyFont="1" applyBorder="1" applyAlignment="1">
      <alignment horizontal="center" vertical="center"/>
    </xf>
    <xf numFmtId="0" fontId="27" fillId="0" borderId="18" xfId="0" applyFont="1" applyBorder="1" applyAlignment="1">
      <alignment horizontal="center" vertical="center"/>
    </xf>
    <xf numFmtId="0" fontId="27" fillId="0" borderId="64" xfId="0" applyFont="1" applyBorder="1" applyAlignment="1">
      <alignment horizontal="center" vertical="center"/>
    </xf>
    <xf numFmtId="0" fontId="27" fillId="0" borderId="102" xfId="0" applyFont="1" applyBorder="1" applyAlignment="1">
      <alignment horizontal="center" vertical="center"/>
    </xf>
    <xf numFmtId="0" fontId="27" fillId="0" borderId="103" xfId="0" applyFont="1" applyBorder="1" applyAlignment="1">
      <alignment horizontal="center" vertical="center"/>
    </xf>
    <xf numFmtId="0" fontId="27" fillId="0" borderId="41" xfId="0" applyFont="1" applyBorder="1" applyAlignment="1">
      <alignment horizontal="center" vertical="center"/>
    </xf>
    <xf numFmtId="0" fontId="27" fillId="0" borderId="69" xfId="0" applyFont="1" applyBorder="1" applyAlignment="1">
      <alignment horizontal="center" vertical="center"/>
    </xf>
    <xf numFmtId="0" fontId="27" fillId="0" borderId="100" xfId="0" applyFont="1" applyBorder="1" applyAlignment="1">
      <alignment horizontal="center" vertical="center"/>
    </xf>
    <xf numFmtId="0" fontId="62" fillId="0" borderId="51" xfId="0" applyFont="1" applyFill="1" applyBorder="1" applyAlignment="1">
      <alignment horizontal="center" vertical="center"/>
    </xf>
    <xf numFmtId="0" fontId="62" fillId="0" borderId="18" xfId="0" applyFont="1" applyFill="1" applyBorder="1" applyAlignment="1">
      <alignment horizontal="center" vertical="center"/>
    </xf>
    <xf numFmtId="0" fontId="62" fillId="0" borderId="64" xfId="0" applyFont="1" applyFill="1" applyBorder="1" applyAlignment="1">
      <alignment horizontal="center" vertical="center"/>
    </xf>
    <xf numFmtId="0" fontId="62" fillId="0" borderId="63" xfId="0" applyFont="1" applyFill="1" applyBorder="1" applyAlignment="1">
      <alignment horizontal="center" vertical="center"/>
    </xf>
    <xf numFmtId="0" fontId="62" fillId="0" borderId="17" xfId="0" applyFont="1" applyFill="1" applyBorder="1" applyAlignment="1">
      <alignment horizontal="center" vertical="center"/>
    </xf>
    <xf numFmtId="0" fontId="27" fillId="0" borderId="64" xfId="46" applyFont="1" applyBorder="1" applyAlignment="1">
      <alignment horizontal="center" vertical="center"/>
    </xf>
    <xf numFmtId="0" fontId="27" fillId="0" borderId="40" xfId="0" applyFont="1" applyBorder="1" applyAlignment="1">
      <alignment horizontal="center" vertical="center"/>
    </xf>
    <xf numFmtId="0" fontId="27" fillId="0" borderId="98" xfId="0" applyFont="1" applyBorder="1" applyAlignment="1">
      <alignment horizontal="center" vertical="center"/>
    </xf>
    <xf numFmtId="0" fontId="62" fillId="0" borderId="51" xfId="0" applyFont="1" applyBorder="1" applyAlignment="1">
      <alignment horizontal="center" vertical="center"/>
    </xf>
    <xf numFmtId="0" fontId="62" fillId="0" borderId="18" xfId="0" applyFont="1" applyBorder="1" applyAlignment="1">
      <alignment horizontal="center" vertical="center"/>
    </xf>
    <xf numFmtId="0" fontId="62" fillId="0" borderId="63" xfId="0" applyFont="1" applyBorder="1" applyAlignment="1">
      <alignment horizontal="center" vertical="center"/>
    </xf>
    <xf numFmtId="0" fontId="62" fillId="0" borderId="17" xfId="0" applyFont="1" applyBorder="1" applyAlignment="1">
      <alignment horizontal="center" vertical="center"/>
    </xf>
    <xf numFmtId="0" fontId="62" fillId="0" borderId="64" xfId="0" applyFont="1" applyBorder="1" applyAlignment="1">
      <alignment horizontal="center" vertical="center"/>
    </xf>
    <xf numFmtId="0" fontId="62" fillId="0" borderId="90" xfId="0" applyFont="1" applyBorder="1" applyAlignment="1">
      <alignment horizontal="center" vertical="center"/>
    </xf>
    <xf numFmtId="0" fontId="62" fillId="0" borderId="22" xfId="0" applyFont="1" applyBorder="1" applyAlignment="1">
      <alignment horizontal="center" vertical="center"/>
    </xf>
    <xf numFmtId="0" fontId="62" fillId="24" borderId="51" xfId="0" applyFont="1" applyFill="1" applyBorder="1" applyAlignment="1">
      <alignment horizontal="center" vertical="center"/>
    </xf>
    <xf numFmtId="0" fontId="62" fillId="24" borderId="64" xfId="0" applyFont="1" applyFill="1" applyBorder="1" applyAlignment="1">
      <alignment horizontal="center" vertical="center"/>
    </xf>
    <xf numFmtId="0" fontId="27" fillId="24" borderId="63" xfId="0" applyFont="1" applyFill="1" applyBorder="1" applyAlignment="1">
      <alignment horizontal="center" vertical="center"/>
    </xf>
    <xf numFmtId="0" fontId="27" fillId="24" borderId="17" xfId="0" applyFont="1" applyFill="1" applyBorder="1" applyAlignment="1">
      <alignment horizontal="center" vertical="center"/>
    </xf>
    <xf numFmtId="0" fontId="27" fillId="24" borderId="51" xfId="0" applyFont="1" applyFill="1" applyBorder="1" applyAlignment="1">
      <alignment horizontal="center" vertical="center"/>
    </xf>
    <xf numFmtId="0" fontId="27" fillId="24" borderId="18" xfId="0" applyFont="1" applyFill="1" applyBorder="1" applyAlignment="1">
      <alignment horizontal="center" vertical="center"/>
    </xf>
    <xf numFmtId="0" fontId="27" fillId="24" borderId="64" xfId="0" applyFont="1" applyFill="1" applyBorder="1" applyAlignment="1">
      <alignment horizontal="center" vertical="center"/>
    </xf>
    <xf numFmtId="0" fontId="62" fillId="0" borderId="67" xfId="0" applyFont="1" applyBorder="1" applyAlignment="1">
      <alignment horizontal="center" vertical="center"/>
    </xf>
    <xf numFmtId="0" fontId="62" fillId="0" borderId="38" xfId="0" applyFont="1" applyBorder="1" applyAlignment="1">
      <alignment horizontal="center" vertical="center"/>
    </xf>
    <xf numFmtId="0" fontId="62" fillId="0" borderId="87" xfId="0" applyFont="1" applyFill="1" applyBorder="1" applyAlignment="1">
      <alignment horizontal="center" vertical="center"/>
    </xf>
    <xf numFmtId="0" fontId="62" fillId="0" borderId="66" xfId="0" applyFont="1" applyBorder="1" applyAlignment="1">
      <alignment horizontal="center" vertical="center"/>
    </xf>
    <xf numFmtId="0" fontId="62" fillId="0" borderId="36" xfId="0" applyFont="1" applyBorder="1" applyAlignment="1">
      <alignment horizontal="center" vertical="center"/>
    </xf>
    <xf numFmtId="0" fontId="62" fillId="0" borderId="67" xfId="0" applyFont="1" applyFill="1" applyBorder="1" applyAlignment="1">
      <alignment horizontal="center" vertical="center"/>
    </xf>
    <xf numFmtId="0" fontId="62" fillId="0" borderId="91" xfId="0" applyFont="1" applyBorder="1" applyAlignment="1">
      <alignment horizontal="center" vertical="center"/>
    </xf>
    <xf numFmtId="0" fontId="27" fillId="0" borderId="87" xfId="46" applyFont="1" applyBorder="1" applyAlignment="1">
      <alignment horizontal="center" vertical="center"/>
    </xf>
    <xf numFmtId="0" fontId="62" fillId="0" borderId="92" xfId="0" applyFont="1" applyBorder="1" applyAlignment="1">
      <alignment horizontal="center" vertical="center"/>
    </xf>
    <xf numFmtId="0" fontId="62" fillId="0" borderId="25" xfId="0" applyFont="1" applyBorder="1" applyAlignment="1">
      <alignment horizontal="center" vertical="center"/>
    </xf>
    <xf numFmtId="0" fontId="62" fillId="0" borderId="87" xfId="0" applyFont="1" applyBorder="1" applyAlignment="1">
      <alignment horizontal="center" vertical="center"/>
    </xf>
    <xf numFmtId="0" fontId="62" fillId="0" borderId="93" xfId="0" applyFont="1" applyBorder="1" applyAlignment="1">
      <alignment horizontal="center" vertical="center"/>
    </xf>
    <xf numFmtId="0" fontId="62" fillId="0" borderId="24" xfId="0" applyFont="1" applyBorder="1" applyAlignment="1">
      <alignment horizontal="center" vertical="center"/>
    </xf>
    <xf numFmtId="0" fontId="62" fillId="0" borderId="58" xfId="0" applyFont="1" applyBorder="1" applyAlignment="1">
      <alignment horizontal="center" vertical="center"/>
    </xf>
    <xf numFmtId="0" fontId="62" fillId="0" borderId="23" xfId="0" applyFont="1" applyBorder="1" applyAlignment="1">
      <alignment horizontal="center" vertical="center"/>
    </xf>
    <xf numFmtId="0" fontId="62" fillId="0" borderId="69" xfId="0" applyFont="1" applyBorder="1" applyAlignment="1">
      <alignment horizontal="center" vertical="center"/>
    </xf>
    <xf numFmtId="0" fontId="62" fillId="0" borderId="20" xfId="0" applyFont="1" applyBorder="1" applyAlignment="1">
      <alignment horizontal="center" vertical="center"/>
    </xf>
    <xf numFmtId="0" fontId="27" fillId="0" borderId="118" xfId="0" applyFont="1" applyBorder="1" applyAlignment="1">
      <alignment horizontal="center" vertical="center"/>
    </xf>
    <xf numFmtId="0" fontId="27" fillId="0" borderId="22" xfId="46" applyFont="1" applyBorder="1" applyAlignment="1">
      <alignment horizontal="center" vertical="center"/>
    </xf>
    <xf numFmtId="0" fontId="27" fillId="0" borderId="51" xfId="46" applyFont="1" applyBorder="1" applyAlignment="1">
      <alignment horizontal="center" vertical="center"/>
    </xf>
    <xf numFmtId="0" fontId="27" fillId="0" borderId="63" xfId="46" applyFont="1" applyBorder="1" applyAlignment="1">
      <alignment horizontal="center" vertical="center"/>
    </xf>
    <xf numFmtId="0" fontId="27" fillId="0" borderId="17" xfId="46" applyFont="1" applyBorder="1" applyAlignment="1">
      <alignment horizontal="center" vertical="center"/>
    </xf>
    <xf numFmtId="0" fontId="27" fillId="0" borderId="92" xfId="46" applyFont="1" applyBorder="1" applyAlignment="1">
      <alignment horizontal="center" vertical="center"/>
    </xf>
    <xf numFmtId="0" fontId="27" fillId="0" borderId="35" xfId="46" applyFont="1" applyBorder="1" applyAlignment="1">
      <alignment horizontal="center" vertical="center"/>
    </xf>
    <xf numFmtId="0" fontId="62" fillId="0" borderId="37" xfId="0" applyFont="1" applyBorder="1" applyAlignment="1">
      <alignment horizontal="center" vertical="center"/>
    </xf>
    <xf numFmtId="0" fontId="27" fillId="0" borderId="18" xfId="46" applyFont="1" applyBorder="1" applyAlignment="1">
      <alignment horizontal="center" vertical="center"/>
    </xf>
    <xf numFmtId="0" fontId="62" fillId="0" borderId="95" xfId="0" applyFont="1" applyFill="1" applyBorder="1" applyAlignment="1">
      <alignment horizontal="center" vertical="center"/>
    </xf>
    <xf numFmtId="0" fontId="62" fillId="0" borderId="95" xfId="0" applyFont="1" applyBorder="1" applyAlignment="1">
      <alignment horizontal="center" vertical="center"/>
    </xf>
    <xf numFmtId="0" fontId="62" fillId="0" borderId="34" xfId="0" applyFont="1" applyBorder="1" applyAlignment="1">
      <alignment horizontal="center" vertical="center"/>
    </xf>
    <xf numFmtId="0" fontId="62" fillId="0" borderId="33" xfId="0" applyFont="1" applyFill="1" applyBorder="1" applyAlignment="1">
      <alignment horizontal="center" vertical="center"/>
    </xf>
    <xf numFmtId="0" fontId="62" fillId="0" borderId="33" xfId="0" applyFont="1" applyBorder="1" applyAlignment="1">
      <alignment horizontal="center" vertical="center"/>
    </xf>
    <xf numFmtId="0" fontId="62" fillId="0" borderId="97" xfId="0" applyFont="1" applyBorder="1" applyAlignment="1">
      <alignment horizontal="center" vertical="center"/>
    </xf>
    <xf numFmtId="0" fontId="62" fillId="0" borderId="104" xfId="0" applyFont="1" applyBorder="1" applyAlignment="1">
      <alignment horizontal="center" vertical="center"/>
    </xf>
    <xf numFmtId="0" fontId="27" fillId="0" borderId="97" xfId="0" applyFont="1" applyBorder="1" applyAlignment="1">
      <alignment horizontal="center" vertical="center"/>
    </xf>
    <xf numFmtId="0" fontId="27" fillId="0" borderId="33" xfId="0" applyFont="1" applyBorder="1" applyAlignment="1">
      <alignment horizontal="center" vertical="center"/>
    </xf>
    <xf numFmtId="0" fontId="27" fillId="0" borderId="95" xfId="0" applyFont="1" applyBorder="1" applyAlignment="1">
      <alignment horizontal="center" vertical="center"/>
    </xf>
    <xf numFmtId="0" fontId="27" fillId="0" borderId="34" xfId="0" applyFont="1" applyBorder="1" applyAlignment="1">
      <alignment horizontal="center" vertical="center"/>
    </xf>
    <xf numFmtId="0" fontId="27" fillId="0" borderId="96" xfId="0" applyFont="1" applyBorder="1" applyAlignment="1">
      <alignment horizontal="center" vertical="center"/>
    </xf>
    <xf numFmtId="0" fontId="27" fillId="0" borderId="94" xfId="0" applyFont="1" applyBorder="1" applyAlignment="1">
      <alignment horizontal="center" vertical="center"/>
    </xf>
    <xf numFmtId="0" fontId="27" fillId="0" borderId="106" xfId="0" applyFont="1" applyBorder="1" applyAlignment="1">
      <alignment horizontal="center" vertical="center"/>
    </xf>
    <xf numFmtId="0" fontId="6" fillId="0" borderId="0" xfId="46"/>
    <xf numFmtId="0" fontId="6" fillId="0" borderId="0" xfId="46" applyAlignment="1">
      <alignment horizontal="center" vertical="center"/>
    </xf>
    <xf numFmtId="16" fontId="5" fillId="0" borderId="68" xfId="46" quotePrefix="1" applyNumberFormat="1" applyFont="1" applyBorder="1" applyAlignment="1">
      <alignment horizontal="center" vertical="center"/>
    </xf>
    <xf numFmtId="16" fontId="5" fillId="0" borderId="56" xfId="46" quotePrefix="1" applyNumberFormat="1" applyFont="1" applyFill="1" applyBorder="1" applyAlignment="1">
      <alignment horizontal="center" vertical="center"/>
    </xf>
    <xf numFmtId="0" fontId="5" fillId="0" borderId="59" xfId="46" quotePrefix="1" applyFont="1" applyFill="1" applyBorder="1" applyAlignment="1">
      <alignment horizontal="center" vertical="center"/>
    </xf>
    <xf numFmtId="0" fontId="5" fillId="0" borderId="132" xfId="46" quotePrefix="1" applyFont="1" applyFill="1" applyBorder="1" applyAlignment="1">
      <alignment horizontal="center" vertical="center"/>
    </xf>
    <xf numFmtId="0" fontId="5" fillId="0" borderId="56" xfId="46" quotePrefix="1" applyFont="1" applyFill="1" applyBorder="1" applyAlignment="1">
      <alignment horizontal="center" vertical="center"/>
    </xf>
    <xf numFmtId="0" fontId="5" fillId="0" borderId="59" xfId="46" quotePrefix="1" applyFont="1" applyBorder="1" applyAlignment="1">
      <alignment horizontal="center" vertical="center"/>
    </xf>
    <xf numFmtId="16" fontId="5" fillId="0" borderId="49" xfId="46" quotePrefix="1" applyNumberFormat="1" applyFont="1" applyBorder="1" applyAlignment="1">
      <alignment horizontal="center" vertical="center"/>
    </xf>
    <xf numFmtId="16" fontId="5" fillId="0" borderId="133" xfId="46" quotePrefix="1" applyNumberFormat="1" applyFont="1" applyBorder="1" applyAlignment="1">
      <alignment horizontal="center" vertical="center"/>
    </xf>
    <xf numFmtId="0" fontId="5" fillId="0" borderId="126" xfId="46" quotePrefix="1" applyFont="1" applyBorder="1" applyAlignment="1">
      <alignment horizontal="center" vertical="center"/>
    </xf>
    <xf numFmtId="0" fontId="5" fillId="0" borderId="49" xfId="46" quotePrefix="1" applyFont="1" applyBorder="1" applyAlignment="1">
      <alignment horizontal="center" vertical="center"/>
    </xf>
    <xf numFmtId="0" fontId="55" fillId="0" borderId="80" xfId="46" applyFont="1" applyBorder="1" applyAlignment="1">
      <alignment horizontal="center"/>
    </xf>
    <xf numFmtId="0" fontId="55" fillId="0" borderId="76" xfId="46" applyFont="1" applyFill="1" applyBorder="1" applyAlignment="1">
      <alignment horizontal="center" vertical="center"/>
    </xf>
    <xf numFmtId="0" fontId="55" fillId="0" borderId="77" xfId="46" applyFont="1" applyFill="1" applyBorder="1" applyAlignment="1">
      <alignment horizontal="center" vertical="center"/>
    </xf>
    <xf numFmtId="0" fontId="55" fillId="0" borderId="134" xfId="46" applyFont="1" applyFill="1" applyBorder="1" applyAlignment="1">
      <alignment horizontal="center" vertical="center"/>
    </xf>
    <xf numFmtId="0" fontId="55" fillId="0" borderId="85" xfId="46" applyFont="1" applyFill="1" applyBorder="1" applyAlignment="1">
      <alignment horizontal="center" vertical="center"/>
    </xf>
    <xf numFmtId="0" fontId="55" fillId="0" borderId="88" xfId="46" applyFont="1" applyBorder="1" applyAlignment="1">
      <alignment horizontal="center" vertical="center"/>
    </xf>
    <xf numFmtId="0" fontId="55" fillId="0" borderId="86" xfId="46" applyFont="1" applyBorder="1" applyAlignment="1">
      <alignment horizontal="center" vertical="center"/>
    </xf>
    <xf numFmtId="0" fontId="55" fillId="0" borderId="135" xfId="46" applyFont="1" applyBorder="1" applyAlignment="1">
      <alignment horizontal="center" vertical="center"/>
    </xf>
    <xf numFmtId="0" fontId="55" fillId="0" borderId="127" xfId="46" applyFont="1" applyBorder="1" applyAlignment="1">
      <alignment horizontal="center" vertical="center"/>
    </xf>
    <xf numFmtId="0" fontId="55" fillId="0" borderId="78" xfId="46" applyFont="1" applyBorder="1" applyAlignment="1">
      <alignment horizontal="center" vertical="center"/>
    </xf>
    <xf numFmtId="0" fontId="55" fillId="0" borderId="79" xfId="46" applyFont="1" applyBorder="1" applyAlignment="1">
      <alignment horizontal="center" vertical="center"/>
    </xf>
    <xf numFmtId="0" fontId="58" fillId="0" borderId="89" xfId="46" applyFont="1" applyBorder="1" applyAlignment="1">
      <alignment horizontal="center" vertical="center"/>
    </xf>
    <xf numFmtId="0" fontId="57" fillId="0" borderId="94" xfId="46" applyFont="1" applyBorder="1" applyAlignment="1">
      <alignment horizontal="center" vertical="center"/>
    </xf>
    <xf numFmtId="0" fontId="30" fillId="0" borderId="90" xfId="46" applyFont="1" applyBorder="1" applyAlignment="1">
      <alignment horizontal="center" vertical="center"/>
    </xf>
    <xf numFmtId="0" fontId="5" fillId="0" borderId="90" xfId="46" applyFont="1" applyBorder="1" applyAlignment="1">
      <alignment horizontal="center" vertical="center"/>
    </xf>
    <xf numFmtId="0" fontId="30" fillId="0" borderId="150" xfId="46" applyFont="1" applyBorder="1" applyAlignment="1">
      <alignment horizontal="center" vertical="center"/>
    </xf>
    <xf numFmtId="0" fontId="5" fillId="0" borderId="0" xfId="46" applyFont="1" applyBorder="1" applyAlignment="1">
      <alignment horizontal="center" vertical="center"/>
    </xf>
    <xf numFmtId="0" fontId="5" fillId="0" borderId="92" xfId="46" applyFont="1" applyBorder="1" applyAlignment="1">
      <alignment horizontal="center" vertical="center"/>
    </xf>
    <xf numFmtId="0" fontId="30" fillId="0" borderId="118" xfId="46" applyFont="1" applyBorder="1" applyAlignment="1">
      <alignment horizontal="center" vertical="center"/>
    </xf>
    <xf numFmtId="0" fontId="5" fillId="0" borderId="54" xfId="46" applyFont="1" applyBorder="1" applyAlignment="1">
      <alignment vertical="center"/>
    </xf>
    <xf numFmtId="0" fontId="30" fillId="24" borderId="118" xfId="46" applyFont="1" applyFill="1" applyBorder="1" applyAlignment="1">
      <alignment horizontal="center" vertical="center"/>
    </xf>
    <xf numFmtId="0" fontId="30" fillId="0" borderId="129" xfId="46" applyFont="1" applyBorder="1" applyAlignment="1">
      <alignment horizontal="center" vertical="center"/>
    </xf>
    <xf numFmtId="0" fontId="30" fillId="0" borderId="128" xfId="46" applyFont="1" applyBorder="1" applyAlignment="1">
      <alignment horizontal="center" vertical="center"/>
    </xf>
    <xf numFmtId="0" fontId="5" fillId="0" borderId="65" xfId="46" applyFont="1" applyBorder="1" applyAlignment="1">
      <alignment vertical="center"/>
    </xf>
    <xf numFmtId="0" fontId="30" fillId="0" borderId="63" xfId="46" applyFont="1" applyBorder="1" applyAlignment="1">
      <alignment vertical="center"/>
    </xf>
    <xf numFmtId="0" fontId="5" fillId="0" borderId="44" xfId="46" applyFont="1" applyBorder="1" applyAlignment="1">
      <alignment vertical="center"/>
    </xf>
    <xf numFmtId="0" fontId="30" fillId="0" borderId="44" xfId="46" applyFont="1" applyFill="1" applyBorder="1" applyAlignment="1">
      <alignment vertical="center"/>
    </xf>
    <xf numFmtId="0" fontId="6" fillId="0" borderId="157" xfId="46" applyBorder="1" applyAlignment="1">
      <alignment horizontal="center" vertical="center"/>
    </xf>
    <xf numFmtId="0" fontId="6" fillId="0" borderId="118" xfId="46" applyBorder="1" applyAlignment="1">
      <alignment horizontal="center" vertical="center"/>
    </xf>
    <xf numFmtId="0" fontId="5" fillId="0" borderId="104" xfId="46" applyFont="1" applyBorder="1" applyAlignment="1">
      <alignment horizontal="center" vertical="center"/>
    </xf>
    <xf numFmtId="0" fontId="6" fillId="0" borderId="94" xfId="46" applyBorder="1" applyAlignment="1">
      <alignment horizontal="center" vertical="center"/>
    </xf>
    <xf numFmtId="0" fontId="6" fillId="0" borderId="0" xfId="46" applyFont="1" applyBorder="1"/>
    <xf numFmtId="0" fontId="30" fillId="0" borderId="0" xfId="46" applyFont="1" applyBorder="1"/>
    <xf numFmtId="0" fontId="6" fillId="0" borderId="0" xfId="46" applyBorder="1"/>
    <xf numFmtId="0" fontId="6" fillId="0" borderId="0" xfId="46" applyBorder="1" applyAlignment="1">
      <alignment horizontal="center" vertical="center"/>
    </xf>
    <xf numFmtId="0" fontId="6" fillId="0" borderId="0" xfId="46" applyFont="1" applyBorder="1" applyAlignment="1">
      <alignment horizontal="center" vertical="center"/>
    </xf>
    <xf numFmtId="0" fontId="6" fillId="0" borderId="70" xfId="46" applyFont="1" applyBorder="1" applyAlignment="1">
      <alignment horizontal="left"/>
    </xf>
    <xf numFmtId="0" fontId="6" fillId="0" borderId="71" xfId="46" applyFont="1" applyBorder="1" applyAlignment="1">
      <alignment horizontal="left"/>
    </xf>
    <xf numFmtId="0" fontId="6" fillId="0" borderId="72" xfId="46" applyBorder="1" applyAlignment="1">
      <alignment horizontal="left"/>
    </xf>
    <xf numFmtId="15" fontId="6" fillId="0" borderId="0" xfId="46" applyNumberFormat="1" applyFont="1" applyBorder="1" applyAlignment="1">
      <alignment horizontal="left"/>
    </xf>
    <xf numFmtId="0" fontId="6" fillId="0" borderId="0" xfId="46" applyFont="1" applyBorder="1" applyAlignment="1">
      <alignment horizontal="left"/>
    </xf>
    <xf numFmtId="0" fontId="25" fillId="0" borderId="28" xfId="46" applyFont="1" applyBorder="1" applyAlignment="1">
      <alignment horizontal="left" vertical="center"/>
    </xf>
    <xf numFmtId="0" fontId="6" fillId="0" borderId="0" xfId="46" applyFont="1" applyBorder="1" applyAlignment="1">
      <alignment horizontal="left" vertical="center"/>
    </xf>
    <xf numFmtId="0" fontId="6" fillId="0" borderId="29" xfId="46" applyBorder="1" applyAlignment="1">
      <alignment horizontal="left"/>
    </xf>
    <xf numFmtId="0" fontId="6" fillId="0" borderId="28" xfId="46" applyFont="1" applyBorder="1" applyAlignment="1">
      <alignment horizontal="left"/>
    </xf>
    <xf numFmtId="0" fontId="26" fillId="0" borderId="0" xfId="46" applyFont="1" applyBorder="1" applyAlignment="1">
      <alignment horizontal="left"/>
    </xf>
    <xf numFmtId="15" fontId="27" fillId="0" borderId="0" xfId="46" applyNumberFormat="1" applyFont="1" applyBorder="1" applyAlignment="1">
      <alignment horizontal="left"/>
    </xf>
    <xf numFmtId="0" fontId="27" fillId="0" borderId="0" xfId="46" applyFont="1" applyBorder="1" applyAlignment="1">
      <alignment horizontal="left"/>
    </xf>
    <xf numFmtId="0" fontId="27" fillId="0" borderId="10" xfId="46" applyFont="1" applyBorder="1" applyAlignment="1">
      <alignment horizontal="center" vertical="center"/>
    </xf>
    <xf numFmtId="0" fontId="27" fillId="0" borderId="52" xfId="46" applyFont="1" applyBorder="1" applyAlignment="1">
      <alignment horizontal="center" vertical="center"/>
    </xf>
    <xf numFmtId="0" fontId="42" fillId="0" borderId="105" xfId="46" applyFont="1" applyBorder="1" applyAlignment="1">
      <alignment horizontal="center" vertical="center" wrapText="1"/>
    </xf>
    <xf numFmtId="0" fontId="30" fillId="0" borderId="29" xfId="46" applyFont="1" applyBorder="1" applyAlignment="1">
      <alignment horizontal="left"/>
    </xf>
    <xf numFmtId="0" fontId="30" fillId="0" borderId="0" xfId="46" applyFont="1" applyBorder="1" applyAlignment="1">
      <alignment horizontal="left" vertical="center"/>
    </xf>
    <xf numFmtId="0" fontId="30" fillId="0" borderId="16" xfId="46" applyFont="1" applyBorder="1" applyAlignment="1">
      <alignment horizontal="center" vertical="center"/>
    </xf>
    <xf numFmtId="0" fontId="30" fillId="0" borderId="53" xfId="46" applyFont="1" applyBorder="1" applyAlignment="1">
      <alignment horizontal="left" vertical="center"/>
    </xf>
    <xf numFmtId="0" fontId="30" fillId="0" borderId="57" xfId="46" applyFont="1" applyBorder="1" applyAlignment="1">
      <alignment horizontal="center" vertical="center"/>
    </xf>
    <xf numFmtId="0" fontId="30" fillId="0" borderId="15" xfId="46" applyFont="1" applyBorder="1" applyAlignment="1">
      <alignment horizontal="center" vertical="center"/>
    </xf>
    <xf numFmtId="0" fontId="30" fillId="0" borderId="48" xfId="46" applyFont="1" applyBorder="1" applyAlignment="1">
      <alignment horizontal="left" vertical="center"/>
    </xf>
    <xf numFmtId="0" fontId="30" fillId="0" borderId="58" xfId="46" applyFont="1" applyBorder="1" applyAlignment="1">
      <alignment horizontal="center" vertical="center"/>
    </xf>
    <xf numFmtId="0" fontId="30" fillId="0" borderId="24" xfId="46" applyFont="1" applyBorder="1" applyAlignment="1">
      <alignment horizontal="center" vertical="center"/>
    </xf>
    <xf numFmtId="0" fontId="30" fillId="0" borderId="51" xfId="46" applyFont="1" applyBorder="1" applyAlignment="1">
      <alignment horizontal="left" vertical="center"/>
    </xf>
    <xf numFmtId="0" fontId="30" fillId="0" borderId="50" xfId="46" applyFont="1" applyBorder="1" applyAlignment="1">
      <alignment horizontal="center" vertical="center"/>
    </xf>
    <xf numFmtId="0" fontId="30" fillId="0" borderId="55" xfId="46" applyFont="1" applyBorder="1" applyAlignment="1">
      <alignment horizontal="left" vertical="center"/>
    </xf>
    <xf numFmtId="0" fontId="30" fillId="0" borderId="55" xfId="46" applyFont="1" applyBorder="1" applyAlignment="1">
      <alignment horizontal="center" vertical="center"/>
    </xf>
    <xf numFmtId="0" fontId="30" fillId="0" borderId="112" xfId="46" applyFont="1" applyBorder="1" applyAlignment="1">
      <alignment horizontal="center" vertical="center"/>
    </xf>
    <xf numFmtId="0" fontId="6" fillId="0" borderId="73" xfId="46" applyBorder="1" applyAlignment="1">
      <alignment horizontal="left"/>
    </xf>
    <xf numFmtId="0" fontId="6" fillId="0" borderId="74" xfId="46" applyBorder="1" applyAlignment="1">
      <alignment horizontal="left"/>
    </xf>
    <xf numFmtId="0" fontId="6" fillId="0" borderId="75" xfId="46" applyBorder="1" applyAlignment="1">
      <alignment horizontal="left"/>
    </xf>
    <xf numFmtId="0" fontId="27" fillId="0" borderId="0" xfId="46" applyFont="1" applyAlignment="1">
      <alignment vertical="center"/>
    </xf>
    <xf numFmtId="0" fontId="27" fillId="0" borderId="0" xfId="46" applyFont="1"/>
    <xf numFmtId="0" fontId="27" fillId="0" borderId="0" xfId="46" applyFont="1" applyAlignment="1">
      <alignment horizontal="left" vertical="center"/>
    </xf>
    <xf numFmtId="0" fontId="27" fillId="0" borderId="0" xfId="46" applyFont="1" applyFill="1"/>
    <xf numFmtId="0" fontId="30" fillId="0" borderId="0" xfId="46" applyFont="1"/>
    <xf numFmtId="0" fontId="30" fillId="0" borderId="0" xfId="46" applyFont="1" applyAlignment="1">
      <alignment horizontal="left" vertical="center"/>
    </xf>
    <xf numFmtId="0" fontId="31" fillId="0" borderId="0" xfId="46" applyFont="1" applyFill="1" applyAlignment="1">
      <alignment horizontal="center"/>
    </xf>
    <xf numFmtId="0" fontId="6" fillId="0" borderId="0" xfId="46" applyFill="1"/>
    <xf numFmtId="0" fontId="31" fillId="0" borderId="0" xfId="46" applyFont="1" applyFill="1"/>
    <xf numFmtId="164" fontId="0" fillId="0" borderId="0" xfId="0" applyNumberFormat="1"/>
    <xf numFmtId="164" fontId="0" fillId="25" borderId="71" xfId="0" applyNumberFormat="1" applyFill="1" applyBorder="1"/>
    <xf numFmtId="164" fontId="0" fillId="26" borderId="111" xfId="0" applyNumberFormat="1" applyFill="1" applyBorder="1"/>
    <xf numFmtId="164" fontId="32" fillId="0" borderId="105" xfId="0" applyNumberFormat="1" applyFont="1" applyFill="1" applyBorder="1" applyAlignment="1">
      <alignment horizontal="center" vertical="center"/>
    </xf>
    <xf numFmtId="0" fontId="63" fillId="0" borderId="63" xfId="34" applyFont="1" applyFill="1" applyBorder="1" applyAlignment="1" applyProtection="1">
      <alignment horizontal="left" vertical="center"/>
    </xf>
    <xf numFmtId="0" fontId="63" fillId="0" borderId="51" xfId="34" applyFont="1" applyFill="1" applyBorder="1" applyAlignment="1" applyProtection="1">
      <alignment horizontal="left" vertical="center"/>
    </xf>
    <xf numFmtId="0" fontId="28" fillId="0" borderId="0" xfId="39" applyFont="1" applyBorder="1" applyAlignment="1">
      <alignment horizontal="center" vertical="center"/>
    </xf>
    <xf numFmtId="0" fontId="30" fillId="0" borderId="0" xfId="39" applyFont="1" applyBorder="1" applyAlignment="1">
      <alignment horizontal="left" vertical="center"/>
    </xf>
    <xf numFmtId="164" fontId="46" fillId="0" borderId="27" xfId="0" applyNumberFormat="1" applyFont="1" applyFill="1" applyBorder="1" applyAlignment="1">
      <alignment horizontal="center" vertical="center"/>
    </xf>
    <xf numFmtId="0" fontId="6" fillId="0" borderId="0" xfId="46" applyBorder="1" applyAlignment="1">
      <alignment horizontal="left"/>
    </xf>
    <xf numFmtId="0" fontId="27" fillId="0" borderId="105" xfId="39" applyFont="1" applyBorder="1" applyAlignment="1">
      <alignment horizontal="center" vertical="center" wrapText="1"/>
    </xf>
    <xf numFmtId="0" fontId="27" fillId="0" borderId="10" xfId="39" applyFont="1" applyBorder="1" applyAlignment="1">
      <alignment horizontal="center" vertical="center"/>
    </xf>
    <xf numFmtId="0" fontId="30" fillId="0" borderId="0" xfId="46" applyFont="1" applyBorder="1" applyAlignment="1">
      <alignment horizontal="left" vertical="center"/>
    </xf>
    <xf numFmtId="0" fontId="6" fillId="0" borderId="0" xfId="46" applyFont="1" applyBorder="1" applyAlignment="1">
      <alignment horizontal="center" vertical="center"/>
    </xf>
    <xf numFmtId="0" fontId="27" fillId="0" borderId="10" xfId="46" applyFont="1" applyBorder="1" applyAlignment="1">
      <alignment horizontal="left" vertical="center"/>
    </xf>
    <xf numFmtId="0" fontId="27" fillId="0" borderId="12" xfId="46" applyFont="1" applyBorder="1" applyAlignment="1">
      <alignment horizontal="center" vertical="center"/>
    </xf>
    <xf numFmtId="0" fontId="27" fillId="0" borderId="12" xfId="46" applyFont="1" applyBorder="1" applyAlignment="1">
      <alignment horizontal="center" vertical="center" wrapText="1"/>
    </xf>
    <xf numFmtId="0" fontId="27" fillId="0" borderId="16" xfId="46" applyFont="1" applyBorder="1" applyAlignment="1">
      <alignment horizontal="center" vertical="center"/>
    </xf>
    <xf numFmtId="0" fontId="27" fillId="0" borderId="53" xfId="46" applyFont="1" applyBorder="1" applyAlignment="1">
      <alignment horizontal="left" vertical="center"/>
    </xf>
    <xf numFmtId="0" fontId="27" fillId="0" borderId="57" xfId="46" applyFont="1" applyBorder="1" applyAlignment="1">
      <alignment horizontal="center" vertical="center"/>
    </xf>
    <xf numFmtId="0" fontId="27" fillId="0" borderId="15" xfId="46" applyFont="1" applyBorder="1" applyAlignment="1">
      <alignment horizontal="center" vertical="center"/>
    </xf>
    <xf numFmtId="0" fontId="27" fillId="0" borderId="23" xfId="46" applyFont="1" applyBorder="1" applyAlignment="1">
      <alignment horizontal="center" vertical="center"/>
    </xf>
    <xf numFmtId="0" fontId="27" fillId="0" borderId="48" xfId="46" applyFont="1" applyBorder="1" applyAlignment="1">
      <alignment horizontal="left" vertical="center"/>
    </xf>
    <xf numFmtId="0" fontId="27" fillId="0" borderId="58" xfId="46" applyFont="1" applyBorder="1" applyAlignment="1">
      <alignment horizontal="center" vertical="center"/>
    </xf>
    <xf numFmtId="0" fontId="27" fillId="0" borderId="24" xfId="46" applyFont="1" applyBorder="1" applyAlignment="1">
      <alignment horizontal="center" vertical="center"/>
    </xf>
    <xf numFmtId="0" fontId="27" fillId="0" borderId="51" xfId="46" applyFont="1" applyBorder="1" applyAlignment="1">
      <alignment horizontal="left" vertical="center"/>
    </xf>
    <xf numFmtId="0" fontId="27" fillId="0" borderId="50" xfId="46" applyFont="1" applyBorder="1" applyAlignment="1">
      <alignment horizontal="center" vertical="center"/>
    </xf>
    <xf numFmtId="0" fontId="27" fillId="0" borderId="56" xfId="46" applyFont="1" applyBorder="1" applyAlignment="1">
      <alignment horizontal="left" vertical="center"/>
    </xf>
    <xf numFmtId="0" fontId="27" fillId="0" borderId="59" xfId="46" applyFont="1" applyBorder="1" applyAlignment="1">
      <alignment horizontal="center" vertical="center"/>
    </xf>
    <xf numFmtId="0" fontId="27" fillId="0" borderId="49" xfId="46" applyFont="1" applyBorder="1" applyAlignment="1">
      <alignment horizontal="center" vertical="center"/>
    </xf>
    <xf numFmtId="0" fontId="30" fillId="0" borderId="0" xfId="46" applyFont="1" applyBorder="1" applyAlignment="1">
      <alignment horizontal="center" vertical="center"/>
    </xf>
    <xf numFmtId="0" fontId="28" fillId="0" borderId="0" xfId="39" applyBorder="1" applyAlignment="1">
      <alignment horizontal="center" vertical="center"/>
    </xf>
    <xf numFmtId="0" fontId="28" fillId="0" borderId="0" xfId="39" applyFont="1" applyBorder="1" applyAlignment="1">
      <alignment horizontal="center" vertical="center"/>
    </xf>
    <xf numFmtId="0" fontId="30" fillId="0" borderId="0" xfId="39" applyFont="1" applyBorder="1" applyAlignment="1">
      <alignment horizontal="left" vertical="center"/>
    </xf>
    <xf numFmtId="0" fontId="43" fillId="0" borderId="46" xfId="39" applyFont="1" applyBorder="1" applyAlignment="1">
      <alignment horizontal="left" vertical="center"/>
    </xf>
    <xf numFmtId="0" fontId="71" fillId="0" borderId="22" xfId="40" applyFont="1" applyBorder="1" applyAlignment="1">
      <alignment horizontal="left" vertical="center"/>
    </xf>
    <xf numFmtId="0" fontId="43" fillId="0" borderId="22" xfId="39" applyFont="1" applyBorder="1" applyAlignment="1">
      <alignment horizontal="left" vertical="center"/>
    </xf>
    <xf numFmtId="0" fontId="43" fillId="0" borderId="22" xfId="40" applyFont="1" applyBorder="1" applyAlignment="1">
      <alignment horizontal="left" vertical="center"/>
    </xf>
    <xf numFmtId="0" fontId="71" fillId="0" borderId="21" xfId="40" applyFont="1" applyBorder="1" applyAlignment="1">
      <alignment horizontal="left" vertical="center"/>
    </xf>
    <xf numFmtId="0" fontId="43" fillId="0" borderId="21" xfId="40" applyFont="1" applyBorder="1" applyAlignment="1">
      <alignment horizontal="left" vertical="center"/>
    </xf>
    <xf numFmtId="0" fontId="43" fillId="0" borderId="21" xfId="39" applyFont="1" applyBorder="1" applyAlignment="1">
      <alignment horizontal="left" vertical="center"/>
    </xf>
    <xf numFmtId="0" fontId="71" fillId="0" borderId="54" xfId="40" applyFont="1" applyBorder="1" applyAlignment="1">
      <alignment horizontal="left" vertical="center"/>
    </xf>
    <xf numFmtId="0" fontId="43" fillId="0" borderId="35" xfId="40" applyFont="1" applyBorder="1" applyAlignment="1">
      <alignment horizontal="left" vertical="center"/>
    </xf>
    <xf numFmtId="0" fontId="71" fillId="0" borderId="47" xfId="40" applyFont="1" applyBorder="1" applyAlignment="1">
      <alignment horizontal="left" vertical="center"/>
    </xf>
    <xf numFmtId="0" fontId="72" fillId="0" borderId="16" xfId="39" applyFont="1" applyBorder="1" applyAlignment="1">
      <alignment horizontal="center" vertical="center"/>
    </xf>
    <xf numFmtId="0" fontId="72" fillId="0" borderId="15" xfId="39" applyFont="1" applyBorder="1" applyAlignment="1">
      <alignment horizontal="center" vertical="center"/>
    </xf>
    <xf numFmtId="0" fontId="73" fillId="0" borderId="16" xfId="40" applyFont="1" applyBorder="1" applyAlignment="1">
      <alignment horizontal="center" vertical="center"/>
    </xf>
    <xf numFmtId="0" fontId="73" fillId="0" borderId="15" xfId="40" applyFont="1" applyBorder="1" applyAlignment="1">
      <alignment horizontal="center" vertical="center"/>
    </xf>
    <xf numFmtId="0" fontId="73" fillId="0" borderId="17" xfId="40" applyFont="1" applyBorder="1" applyAlignment="1">
      <alignment horizontal="center" vertical="center"/>
    </xf>
    <xf numFmtId="0" fontId="73" fillId="0" borderId="18" xfId="40" applyFont="1" applyBorder="1" applyAlignment="1">
      <alignment horizontal="center" vertical="center"/>
    </xf>
    <xf numFmtId="0" fontId="73" fillId="0" borderId="19" xfId="40" applyFont="1" applyBorder="1" applyAlignment="1">
      <alignment horizontal="center" vertical="center"/>
    </xf>
    <xf numFmtId="0" fontId="73" fillId="0" borderId="20" xfId="40" applyFont="1" applyBorder="1" applyAlignment="1">
      <alignment horizontal="center" vertical="center"/>
    </xf>
    <xf numFmtId="0" fontId="72" fillId="0" borderId="17" xfId="39" applyFont="1" applyBorder="1" applyAlignment="1">
      <alignment horizontal="center" vertical="center"/>
    </xf>
    <xf numFmtId="0" fontId="72" fillId="0" borderId="18" xfId="39" applyFont="1" applyBorder="1" applyAlignment="1">
      <alignment horizontal="center" vertical="center"/>
    </xf>
    <xf numFmtId="0" fontId="73" fillId="0" borderId="25" xfId="40" applyFont="1" applyBorder="1" applyAlignment="1">
      <alignment horizontal="center" vertical="center"/>
    </xf>
    <xf numFmtId="0" fontId="73" fillId="0" borderId="54" xfId="40" applyFont="1" applyBorder="1" applyAlignment="1">
      <alignment horizontal="center" vertical="center"/>
    </xf>
    <xf numFmtId="0" fontId="72" fillId="0" borderId="54" xfId="39" applyFont="1" applyBorder="1" applyAlignment="1">
      <alignment horizontal="center" vertical="center"/>
    </xf>
    <xf numFmtId="0" fontId="72" fillId="0" borderId="25" xfId="39" applyFont="1" applyBorder="1" applyAlignment="1">
      <alignment horizontal="center" vertical="center"/>
    </xf>
    <xf numFmtId="0" fontId="73" fillId="0" borderId="23" xfId="40" applyFont="1" applyBorder="1" applyAlignment="1">
      <alignment horizontal="center" vertical="center"/>
    </xf>
    <xf numFmtId="0" fontId="73" fillId="0" borderId="26" xfId="40" applyFont="1" applyBorder="1" applyAlignment="1">
      <alignment horizontal="center" vertical="center"/>
    </xf>
    <xf numFmtId="0" fontId="73" fillId="0" borderId="24" xfId="40" applyFont="1" applyBorder="1" applyAlignment="1">
      <alignment horizontal="center" vertical="center"/>
    </xf>
    <xf numFmtId="0" fontId="72" fillId="0" borderId="23" xfId="39" applyFont="1" applyBorder="1" applyAlignment="1">
      <alignment horizontal="center" vertical="center"/>
    </xf>
    <xf numFmtId="0" fontId="72" fillId="0" borderId="19" xfId="39" applyFont="1" applyBorder="1" applyAlignment="1">
      <alignment horizontal="center" vertical="center"/>
    </xf>
    <xf numFmtId="0" fontId="73" fillId="0" borderId="27" xfId="40" applyFont="1" applyBorder="1" applyAlignment="1">
      <alignment horizontal="center" vertical="center"/>
    </xf>
    <xf numFmtId="0" fontId="72" fillId="0" borderId="36" xfId="39" applyFont="1" applyBorder="1" applyAlignment="1">
      <alignment horizontal="center" vertical="center"/>
    </xf>
    <xf numFmtId="0" fontId="73" fillId="0" borderId="37" xfId="40" applyFont="1" applyBorder="1" applyAlignment="1">
      <alignment horizontal="center" vertical="center"/>
    </xf>
    <xf numFmtId="0" fontId="73" fillId="0" borderId="36" xfId="40" applyFont="1" applyBorder="1" applyAlignment="1">
      <alignment horizontal="center" vertical="center"/>
    </xf>
    <xf numFmtId="0" fontId="73" fillId="0" borderId="38" xfId="40" applyFont="1" applyBorder="1" applyAlignment="1">
      <alignment horizontal="center" vertical="center"/>
    </xf>
    <xf numFmtId="0" fontId="73" fillId="0" borderId="33" xfId="40" applyFont="1" applyBorder="1" applyAlignment="1">
      <alignment horizontal="center" vertical="center"/>
    </xf>
    <xf numFmtId="0" fontId="73" fillId="0" borderId="120" xfId="40" applyFont="1" applyBorder="1" applyAlignment="1">
      <alignment horizontal="center" vertical="center"/>
    </xf>
    <xf numFmtId="0" fontId="73" fillId="0" borderId="34" xfId="40" applyFont="1" applyBorder="1" applyAlignment="1">
      <alignment horizontal="center" vertical="center"/>
    </xf>
    <xf numFmtId="0" fontId="72" fillId="0" borderId="33" xfId="39" applyFont="1" applyBorder="1" applyAlignment="1">
      <alignment horizontal="center" vertical="center"/>
    </xf>
    <xf numFmtId="0" fontId="74" fillId="0" borderId="17" xfId="40" applyFont="1" applyBorder="1"/>
    <xf numFmtId="0" fontId="73" fillId="0" borderId="0" xfId="40" applyFont="1" applyBorder="1" applyAlignment="1">
      <alignment horizontal="center" vertical="center"/>
    </xf>
    <xf numFmtId="0" fontId="62" fillId="0" borderId="96" xfId="0" applyFont="1" applyBorder="1" applyAlignment="1">
      <alignment horizontal="center" vertical="center"/>
    </xf>
    <xf numFmtId="0" fontId="27" fillId="0" borderId="58" xfId="0" applyFont="1" applyBorder="1" applyAlignment="1">
      <alignment horizontal="center" vertical="center"/>
    </xf>
    <xf numFmtId="16" fontId="5" fillId="0" borderId="10" xfId="0" quotePrefix="1" applyNumberFormat="1" applyFont="1" applyBorder="1" applyAlignment="1">
      <alignment horizontal="center" vertical="center"/>
    </xf>
    <xf numFmtId="0" fontId="30" fillId="0" borderId="0" xfId="46" applyFont="1" applyBorder="1" applyAlignment="1">
      <alignment horizontal="left" vertical="center"/>
    </xf>
    <xf numFmtId="0" fontId="6" fillId="0" borderId="0" xfId="46" applyFont="1" applyBorder="1" applyAlignment="1">
      <alignment horizontal="center" vertical="center"/>
    </xf>
    <xf numFmtId="0" fontId="5" fillId="0" borderId="61" xfId="0" applyFont="1" applyBorder="1" applyAlignment="1">
      <alignment vertical="center"/>
    </xf>
    <xf numFmtId="0" fontId="28" fillId="0" borderId="0" xfId="39" applyFont="1" applyBorder="1" applyAlignment="1">
      <alignment horizontal="center" vertical="center"/>
    </xf>
    <xf numFmtId="0" fontId="30" fillId="0" borderId="0" xfId="39" applyFont="1" applyBorder="1" applyAlignment="1">
      <alignment horizontal="left" vertical="center"/>
    </xf>
    <xf numFmtId="0" fontId="30" fillId="0" borderId="54" xfId="0" applyFont="1" applyFill="1" applyBorder="1" applyAlignment="1">
      <alignment vertical="center"/>
    </xf>
    <xf numFmtId="0" fontId="30" fillId="0" borderId="62" xfId="46" applyFont="1" applyBorder="1" applyAlignment="1">
      <alignment vertical="center"/>
    </xf>
    <xf numFmtId="0" fontId="30" fillId="0" borderId="62" xfId="0" applyFont="1" applyBorder="1" applyAlignment="1">
      <alignment vertical="center"/>
    </xf>
    <xf numFmtId="0" fontId="30" fillId="0" borderId="125" xfId="46" applyFont="1" applyBorder="1" applyAlignment="1">
      <alignment vertical="center"/>
    </xf>
    <xf numFmtId="0" fontId="5" fillId="0" borderId="62" xfId="0" applyFont="1" applyBorder="1" applyAlignment="1">
      <alignment vertical="center"/>
    </xf>
    <xf numFmtId="0" fontId="30" fillId="0" borderId="62" xfId="0" applyFont="1" applyFill="1" applyBorder="1" applyAlignment="1">
      <alignment vertical="center"/>
    </xf>
    <xf numFmtId="0" fontId="5" fillId="0" borderId="48" xfId="0" applyFont="1" applyFill="1" applyBorder="1" applyAlignment="1">
      <alignment horizontal="center" vertical="center"/>
    </xf>
    <xf numFmtId="0" fontId="5" fillId="0" borderId="48" xfId="0" applyFont="1" applyBorder="1" applyAlignment="1">
      <alignment horizontal="center" vertical="center"/>
    </xf>
    <xf numFmtId="0" fontId="30" fillId="0" borderId="17" xfId="0" applyFont="1" applyBorder="1" applyAlignment="1">
      <alignment horizontal="center" vertical="center"/>
    </xf>
    <xf numFmtId="0" fontId="30" fillId="0" borderId="63" xfId="0" applyFont="1" applyBorder="1" applyAlignment="1">
      <alignment horizontal="center" vertical="center"/>
    </xf>
    <xf numFmtId="0" fontId="5" fillId="0" borderId="51" xfId="0" applyFont="1" applyFill="1" applyBorder="1" applyAlignment="1">
      <alignment horizontal="center" vertical="center"/>
    </xf>
    <xf numFmtId="0" fontId="30" fillId="0" borderId="64" xfId="0" applyFont="1" applyBorder="1" applyAlignment="1">
      <alignment horizontal="center" vertical="center"/>
    </xf>
    <xf numFmtId="0" fontId="30" fillId="0" borderId="63" xfId="46" applyFont="1" applyBorder="1" applyAlignment="1">
      <alignment horizontal="center" vertical="center"/>
    </xf>
    <xf numFmtId="0" fontId="5" fillId="0" borderId="51" xfId="0" applyFont="1" applyBorder="1" applyAlignment="1">
      <alignment horizontal="center" vertical="center"/>
    </xf>
    <xf numFmtId="0" fontId="5" fillId="0" borderId="81" xfId="0" applyFont="1" applyBorder="1" applyAlignment="1">
      <alignment horizontal="center" vertical="center"/>
    </xf>
    <xf numFmtId="0" fontId="30" fillId="24" borderId="81" xfId="46" applyFont="1" applyFill="1" applyBorder="1" applyAlignment="1">
      <alignment horizontal="center" vertical="center"/>
    </xf>
    <xf numFmtId="0" fontId="5" fillId="24" borderId="51" xfId="0" applyFont="1" applyFill="1" applyBorder="1" applyAlignment="1">
      <alignment horizontal="center" vertical="center"/>
    </xf>
    <xf numFmtId="0" fontId="30" fillId="24" borderId="51" xfId="0" applyFont="1" applyFill="1" applyBorder="1" applyAlignment="1">
      <alignment horizontal="center" vertical="center"/>
    </xf>
    <xf numFmtId="0" fontId="30" fillId="24" borderId="63" xfId="0" applyFont="1" applyFill="1" applyBorder="1" applyAlignment="1">
      <alignment horizontal="center" vertical="center"/>
    </xf>
    <xf numFmtId="0" fontId="30" fillId="24" borderId="64" xfId="0" applyFont="1" applyFill="1" applyBorder="1" applyAlignment="1">
      <alignment horizontal="center" vertical="center"/>
    </xf>
    <xf numFmtId="0" fontId="5" fillId="0" borderId="128" xfId="0" applyFont="1" applyBorder="1" applyAlignment="1">
      <alignment horizontal="center" vertical="center"/>
    </xf>
    <xf numFmtId="0" fontId="5" fillId="0" borderId="129" xfId="0" applyFont="1" applyBorder="1" applyAlignment="1">
      <alignment horizontal="center" vertical="center"/>
    </xf>
    <xf numFmtId="0" fontId="5" fillId="0" borderId="67" xfId="0" applyFont="1" applyBorder="1" applyAlignment="1">
      <alignment horizontal="center" vertical="center"/>
    </xf>
    <xf numFmtId="0" fontId="30" fillId="0" borderId="66" xfId="46" applyFont="1" applyBorder="1" applyAlignment="1">
      <alignment horizontal="center" vertical="center"/>
    </xf>
    <xf numFmtId="0" fontId="5" fillId="0" borderId="119" xfId="0" applyFont="1" applyBorder="1" applyAlignment="1">
      <alignment horizontal="center" vertical="center"/>
    </xf>
    <xf numFmtId="0" fontId="5" fillId="0" borderId="95" xfId="0" applyFont="1" applyFill="1" applyBorder="1" applyAlignment="1">
      <alignment horizontal="center" vertical="center"/>
    </xf>
    <xf numFmtId="0" fontId="5" fillId="0" borderId="95" xfId="0" applyFont="1" applyBorder="1" applyAlignment="1">
      <alignment horizontal="center" vertical="center"/>
    </xf>
    <xf numFmtId="0" fontId="30" fillId="0" borderId="33" xfId="0" applyFont="1" applyBorder="1" applyAlignment="1">
      <alignment horizontal="center" vertical="center"/>
    </xf>
    <xf numFmtId="0" fontId="30" fillId="0" borderId="97" xfId="0" applyFont="1" applyBorder="1" applyAlignment="1">
      <alignment horizontal="center" vertical="center"/>
    </xf>
    <xf numFmtId="0" fontId="30" fillId="0" borderId="96" xfId="0" applyFont="1" applyBorder="1" applyAlignment="1">
      <alignment horizontal="center" vertical="center"/>
    </xf>
    <xf numFmtId="0" fontId="27" fillId="0" borderId="105" xfId="46" applyFont="1" applyBorder="1" applyAlignment="1">
      <alignment horizontal="center" vertical="center" wrapText="1"/>
    </xf>
    <xf numFmtId="0" fontId="27" fillId="0" borderId="55" xfId="46" applyFont="1" applyBorder="1" applyAlignment="1">
      <alignment horizontal="left" vertical="center"/>
    </xf>
    <xf numFmtId="0" fontId="27" fillId="0" borderId="55" xfId="46" applyFont="1" applyBorder="1" applyAlignment="1">
      <alignment horizontal="center" vertical="center"/>
    </xf>
    <xf numFmtId="0" fontId="28" fillId="0" borderId="0" xfId="39" applyFont="1" applyBorder="1" applyAlignment="1">
      <alignment horizontal="center" vertical="center"/>
    </xf>
    <xf numFmtId="0" fontId="30" fillId="0" borderId="0" xfId="39" applyFont="1" applyBorder="1" applyAlignment="1">
      <alignment horizontal="left" vertical="center"/>
    </xf>
    <xf numFmtId="0" fontId="30" fillId="0" borderId="22" xfId="0" applyFont="1" applyBorder="1" applyAlignment="1">
      <alignment horizontal="center" vertical="center"/>
    </xf>
    <xf numFmtId="0" fontId="30" fillId="24" borderId="22" xfId="0" applyFont="1" applyFill="1" applyBorder="1" applyAlignment="1">
      <alignment horizontal="center" vertical="center"/>
    </xf>
    <xf numFmtId="0" fontId="5" fillId="0" borderId="98" xfId="46" applyFont="1" applyBorder="1" applyAlignment="1">
      <alignment horizontal="center" vertical="center"/>
    </xf>
    <xf numFmtId="0" fontId="5" fillId="0" borderId="100" xfId="46" applyFont="1" applyBorder="1" applyAlignment="1">
      <alignment horizontal="center" vertical="center"/>
    </xf>
    <xf numFmtId="0" fontId="6" fillId="0" borderId="106" xfId="46" applyBorder="1" applyAlignment="1">
      <alignment horizontal="center" vertical="center"/>
    </xf>
    <xf numFmtId="0" fontId="5" fillId="0" borderId="51" xfId="46" applyFont="1" applyBorder="1" applyAlignment="1">
      <alignment horizontal="center" vertical="center"/>
    </xf>
    <xf numFmtId="0" fontId="30" fillId="0" borderId="61" xfId="0" applyFont="1" applyBorder="1" applyAlignment="1">
      <alignment vertical="center"/>
    </xf>
    <xf numFmtId="165" fontId="31" fillId="0" borderId="0" xfId="0" applyNumberFormat="1" applyFont="1" applyFill="1" applyAlignment="1">
      <alignment horizontal="left" vertical="center"/>
    </xf>
    <xf numFmtId="0" fontId="58" fillId="0" borderId="71" xfId="46" applyFont="1" applyBorder="1" applyAlignment="1">
      <alignment horizontal="center"/>
    </xf>
    <xf numFmtId="0" fontId="55" fillId="0" borderId="74" xfId="46" applyFont="1" applyFill="1" applyBorder="1" applyAlignment="1">
      <alignment horizontal="center" vertical="center"/>
    </xf>
    <xf numFmtId="0" fontId="30" fillId="0" borderId="35" xfId="0" applyFont="1" applyBorder="1" applyAlignment="1">
      <alignment horizontal="center" vertical="center"/>
    </xf>
    <xf numFmtId="16" fontId="4" fillId="0" borderId="68" xfId="46" quotePrefix="1" applyNumberFormat="1" applyFont="1" applyBorder="1" applyAlignment="1">
      <alignment horizontal="center" vertical="center"/>
    </xf>
    <xf numFmtId="16" fontId="5" fillId="0" borderId="126" xfId="46" quotePrefix="1" applyNumberFormat="1" applyFont="1" applyBorder="1" applyAlignment="1">
      <alignment horizontal="center" vertical="center"/>
    </xf>
    <xf numFmtId="16" fontId="5" fillId="0" borderId="51" xfId="46" quotePrefix="1" applyNumberFormat="1" applyFont="1" applyBorder="1" applyAlignment="1">
      <alignment horizontal="center" vertical="center"/>
    </xf>
    <xf numFmtId="0" fontId="43" fillId="0" borderId="0" xfId="40" applyFont="1" applyBorder="1" applyAlignment="1">
      <alignment horizontal="left" vertical="center"/>
    </xf>
    <xf numFmtId="0" fontId="43" fillId="0" borderId="51" xfId="39" applyFont="1" applyBorder="1" applyAlignment="1">
      <alignment horizontal="left" vertical="center"/>
    </xf>
    <xf numFmtId="0" fontId="72" fillId="0" borderId="27" xfId="39" applyFont="1" applyBorder="1" applyAlignment="1">
      <alignment horizontal="center" vertical="center"/>
    </xf>
    <xf numFmtId="0" fontId="54" fillId="0" borderId="159" xfId="40" applyFont="1" applyBorder="1" applyAlignment="1">
      <alignment horizontal="center" vertical="center"/>
    </xf>
    <xf numFmtId="0" fontId="54" fillId="0" borderId="45" xfId="40" applyFont="1" applyBorder="1" applyAlignment="1">
      <alignment horizontal="center" vertical="center"/>
    </xf>
    <xf numFmtId="0" fontId="43" fillId="0" borderId="54" xfId="39" applyFont="1" applyBorder="1" applyAlignment="1">
      <alignment horizontal="left" vertical="center"/>
    </xf>
    <xf numFmtId="0" fontId="71" fillId="0" borderId="156" xfId="40" applyFont="1" applyBorder="1" applyAlignment="1">
      <alignment horizontal="left" vertical="center"/>
    </xf>
    <xf numFmtId="0" fontId="30" fillId="0" borderId="64" xfId="46" applyFont="1" applyBorder="1" applyAlignment="1">
      <alignment horizontal="center" vertical="center"/>
    </xf>
    <xf numFmtId="0" fontId="30" fillId="0" borderId="67" xfId="46" applyFont="1" applyBorder="1" applyAlignment="1">
      <alignment horizontal="center" vertical="center"/>
    </xf>
    <xf numFmtId="0" fontId="62" fillId="0" borderId="65" xfId="0" applyFont="1" applyFill="1" applyBorder="1" applyAlignment="1">
      <alignment horizontal="center" vertical="center"/>
    </xf>
    <xf numFmtId="0" fontId="62" fillId="0" borderId="54" xfId="0" applyFont="1" applyBorder="1" applyAlignment="1">
      <alignment horizontal="center" vertical="center"/>
    </xf>
    <xf numFmtId="0" fontId="30" fillId="0" borderId="160" xfId="46" applyFont="1" applyBorder="1" applyAlignment="1">
      <alignment vertical="center"/>
    </xf>
    <xf numFmtId="0" fontId="5" fillId="0" borderId="67" xfId="0" applyFont="1" applyFill="1" applyBorder="1" applyAlignment="1">
      <alignment horizontal="center" vertical="center"/>
    </xf>
    <xf numFmtId="0" fontId="30" fillId="0" borderId="36" xfId="0" applyFont="1" applyBorder="1" applyAlignment="1">
      <alignment horizontal="center" vertical="center"/>
    </xf>
    <xf numFmtId="0" fontId="30" fillId="0" borderId="67" xfId="0" applyFont="1" applyBorder="1" applyAlignment="1">
      <alignment horizontal="center" vertical="center"/>
    </xf>
    <xf numFmtId="0" fontId="30" fillId="0" borderId="66" xfId="0" applyFont="1" applyBorder="1" applyAlignment="1">
      <alignment horizontal="center" vertical="center"/>
    </xf>
    <xf numFmtId="0" fontId="30" fillId="0" borderId="87" xfId="0" applyFont="1" applyBorder="1" applyAlignment="1">
      <alignment horizontal="center" vertical="center"/>
    </xf>
    <xf numFmtId="0" fontId="30" fillId="0" borderId="93" xfId="46" applyFont="1" applyBorder="1" applyAlignment="1">
      <alignment horizontal="center" vertical="center"/>
    </xf>
    <xf numFmtId="0" fontId="30" fillId="0" borderId="97" xfId="46" applyFont="1" applyBorder="1" applyAlignment="1">
      <alignment horizontal="center" vertical="center"/>
    </xf>
    <xf numFmtId="0" fontId="30" fillId="0" borderId="104" xfId="46" applyFont="1" applyBorder="1" applyAlignment="1">
      <alignment vertical="center"/>
    </xf>
    <xf numFmtId="0" fontId="30" fillId="0" borderId="47" xfId="46" applyFont="1" applyBorder="1"/>
    <xf numFmtId="0" fontId="30" fillId="0" borderId="96" xfId="46" applyFont="1" applyBorder="1" applyAlignment="1">
      <alignment horizontal="center" vertical="center"/>
    </xf>
    <xf numFmtId="0" fontId="30" fillId="0" borderId="157" xfId="46" applyFont="1" applyBorder="1" applyAlignment="1">
      <alignment horizontal="center" vertical="center"/>
    </xf>
    <xf numFmtId="0" fontId="30" fillId="0" borderId="94" xfId="46" applyFont="1" applyBorder="1" applyAlignment="1">
      <alignment horizontal="center" vertical="center"/>
    </xf>
    <xf numFmtId="0" fontId="6" fillId="0" borderId="63" xfId="46" applyBorder="1" applyAlignment="1">
      <alignment horizontal="center" vertical="center"/>
    </xf>
    <xf numFmtId="0" fontId="30" fillId="27" borderId="61" xfId="46" applyFont="1" applyFill="1" applyBorder="1" applyAlignment="1">
      <alignment vertical="center"/>
    </xf>
    <xf numFmtId="0" fontId="30" fillId="27" borderId="130" xfId="46" applyFont="1" applyFill="1" applyBorder="1" applyAlignment="1">
      <alignment horizontal="center" vertical="center"/>
    </xf>
    <xf numFmtId="0" fontId="5" fillId="27" borderId="48" xfId="0" applyFont="1" applyFill="1" applyBorder="1" applyAlignment="1">
      <alignment horizontal="center" vertical="center"/>
    </xf>
    <xf numFmtId="0" fontId="30" fillId="27" borderId="17" xfId="0" applyFont="1" applyFill="1" applyBorder="1" applyAlignment="1">
      <alignment horizontal="center" vertical="center"/>
    </xf>
    <xf numFmtId="0" fontId="30" fillId="27" borderId="51" xfId="0" applyFont="1" applyFill="1" applyBorder="1" applyAlignment="1">
      <alignment horizontal="center" vertical="center"/>
    </xf>
    <xf numFmtId="0" fontId="30" fillId="27" borderId="63" xfId="0" applyFont="1" applyFill="1" applyBorder="1" applyAlignment="1">
      <alignment horizontal="center" vertical="center"/>
    </xf>
    <xf numFmtId="0" fontId="30" fillId="27" borderId="58" xfId="0" applyFont="1" applyFill="1" applyBorder="1" applyAlignment="1">
      <alignment horizontal="center" vertical="center"/>
    </xf>
    <xf numFmtId="0" fontId="30" fillId="27" borderId="102" xfId="0" applyFont="1" applyFill="1" applyBorder="1" applyAlignment="1">
      <alignment horizontal="center" vertical="center"/>
    </xf>
    <xf numFmtId="0" fontId="30" fillId="27" borderId="69" xfId="0" applyFont="1" applyFill="1" applyBorder="1" applyAlignment="1">
      <alignment horizontal="center" vertical="center"/>
    </xf>
    <xf numFmtId="0" fontId="30" fillId="27" borderId="0" xfId="0" applyFont="1" applyFill="1" applyBorder="1" applyAlignment="1">
      <alignment horizontal="center" vertical="center"/>
    </xf>
    <xf numFmtId="0" fontId="5" fillId="27" borderId="136" xfId="46" applyFont="1" applyFill="1" applyBorder="1" applyAlignment="1">
      <alignment horizontal="center" vertical="center"/>
    </xf>
    <xf numFmtId="0" fontId="30" fillId="27" borderId="54" xfId="46" applyFont="1" applyFill="1" applyBorder="1" applyAlignment="1">
      <alignment vertical="center"/>
    </xf>
    <xf numFmtId="0" fontId="30" fillId="27" borderId="81" xfId="46" applyFont="1" applyFill="1" applyBorder="1" applyAlignment="1">
      <alignment horizontal="center" vertical="center"/>
    </xf>
    <xf numFmtId="0" fontId="5" fillId="27" borderId="51" xfId="0" applyFont="1" applyFill="1" applyBorder="1" applyAlignment="1">
      <alignment horizontal="center" vertical="center"/>
    </xf>
    <xf numFmtId="0" fontId="30" fillId="27" borderId="64" xfId="0" applyFont="1" applyFill="1" applyBorder="1" applyAlignment="1">
      <alignment horizontal="center" vertical="center"/>
    </xf>
    <xf numFmtId="0" fontId="30" fillId="27" borderId="22" xfId="0" applyFont="1" applyFill="1" applyBorder="1" applyAlignment="1">
      <alignment horizontal="center" vertical="center"/>
    </xf>
    <xf numFmtId="0" fontId="5" fillId="27" borderId="51" xfId="46" applyFont="1" applyFill="1" applyBorder="1" applyAlignment="1">
      <alignment horizontal="center" vertical="center"/>
    </xf>
    <xf numFmtId="0" fontId="5" fillId="27" borderId="54" xfId="46" applyFont="1" applyFill="1" applyBorder="1" applyAlignment="1">
      <alignment vertical="center"/>
    </xf>
    <xf numFmtId="0" fontId="5" fillId="24" borderId="48" xfId="0" applyFont="1" applyFill="1" applyBorder="1" applyAlignment="1">
      <alignment horizontal="center" vertical="center"/>
    </xf>
    <xf numFmtId="0" fontId="30" fillId="24" borderId="17" xfId="0" applyFont="1" applyFill="1" applyBorder="1" applyAlignment="1">
      <alignment horizontal="center" vertical="center"/>
    </xf>
    <xf numFmtId="0" fontId="5" fillId="24" borderId="51" xfId="46" applyFont="1" applyFill="1" applyBorder="1" applyAlignment="1">
      <alignment horizontal="center" vertical="center"/>
    </xf>
    <xf numFmtId="0" fontId="55" fillId="0" borderId="80" xfId="46" applyFont="1" applyBorder="1" applyAlignment="1">
      <alignment horizontal="center" vertical="center"/>
    </xf>
    <xf numFmtId="0" fontId="30" fillId="27" borderId="131" xfId="46" applyFont="1" applyFill="1" applyBorder="1" applyAlignment="1">
      <alignment horizontal="center" vertical="center"/>
    </xf>
    <xf numFmtId="0" fontId="30" fillId="27" borderId="63" xfId="46" applyFont="1" applyFill="1" applyBorder="1" applyAlignment="1">
      <alignment horizontal="center" vertical="center"/>
    </xf>
    <xf numFmtId="0" fontId="5" fillId="27" borderId="92" xfId="46" applyFont="1" applyFill="1" applyBorder="1" applyAlignment="1">
      <alignment horizontal="center" vertical="center"/>
    </xf>
    <xf numFmtId="0" fontId="30" fillId="0" borderId="17" xfId="0" applyFont="1" applyFill="1" applyBorder="1" applyAlignment="1">
      <alignment horizontal="center" vertical="center"/>
    </xf>
    <xf numFmtId="0" fontId="30" fillId="0" borderId="51" xfId="0" applyFont="1" applyFill="1" applyBorder="1" applyAlignment="1">
      <alignment horizontal="center" vertical="center"/>
    </xf>
    <xf numFmtId="0" fontId="30" fillId="0" borderId="63" xfId="0" applyFont="1" applyFill="1" applyBorder="1" applyAlignment="1">
      <alignment horizontal="center" vertical="center"/>
    </xf>
    <xf numFmtId="0" fontId="30" fillId="0" borderId="81" xfId="46" applyFont="1" applyFill="1" applyBorder="1" applyAlignment="1">
      <alignment horizontal="center" vertical="center"/>
    </xf>
    <xf numFmtId="0" fontId="30" fillId="0" borderId="64" xfId="0" applyFont="1" applyFill="1" applyBorder="1" applyAlignment="1">
      <alignment horizontal="center" vertical="center"/>
    </xf>
    <xf numFmtId="0" fontId="30" fillId="0" borderId="63" xfId="46" applyFont="1" applyFill="1" applyBorder="1" applyAlignment="1">
      <alignment horizontal="center" vertical="center"/>
    </xf>
    <xf numFmtId="0" fontId="5" fillId="0" borderId="92" xfId="46" applyFont="1" applyFill="1" applyBorder="1" applyAlignment="1">
      <alignment horizontal="center" vertical="center"/>
    </xf>
    <xf numFmtId="0" fontId="3" fillId="0" borderId="54" xfId="0" applyFont="1" applyFill="1" applyBorder="1" applyAlignment="1">
      <alignment vertical="center"/>
    </xf>
    <xf numFmtId="0" fontId="27" fillId="0" borderId="17" xfId="0" applyFont="1" applyFill="1" applyBorder="1" applyAlignment="1">
      <alignment horizontal="center" vertical="center"/>
    </xf>
    <xf numFmtId="0" fontId="27" fillId="0" borderId="51" xfId="0" applyFont="1" applyFill="1" applyBorder="1" applyAlignment="1">
      <alignment horizontal="center" vertical="center"/>
    </xf>
    <xf numFmtId="0" fontId="27" fillId="0" borderId="63" xfId="0" applyFont="1" applyFill="1" applyBorder="1" applyAlignment="1">
      <alignment horizontal="center" vertical="center"/>
    </xf>
    <xf numFmtId="0" fontId="27" fillId="0" borderId="64" xfId="0" applyFont="1" applyFill="1" applyBorder="1" applyAlignment="1">
      <alignment horizontal="center" vertical="center"/>
    </xf>
    <xf numFmtId="0" fontId="55" fillId="0" borderId="161" xfId="0" applyFont="1" applyBorder="1" applyAlignment="1">
      <alignment horizontal="center"/>
    </xf>
    <xf numFmtId="0" fontId="5" fillId="0" borderId="104" xfId="46" applyFont="1" applyFill="1" applyBorder="1" applyAlignment="1">
      <alignment horizontal="center" vertical="center"/>
    </xf>
    <xf numFmtId="0" fontId="5" fillId="0" borderId="160" xfId="0" applyFont="1" applyBorder="1" applyAlignment="1">
      <alignment vertical="center"/>
    </xf>
    <xf numFmtId="0" fontId="27" fillId="0" borderId="81" xfId="46" applyFont="1" applyFill="1" applyBorder="1" applyAlignment="1">
      <alignment horizontal="center" vertical="center"/>
    </xf>
    <xf numFmtId="0" fontId="30" fillId="0" borderId="129" xfId="46" applyFont="1" applyFill="1" applyBorder="1" applyAlignment="1">
      <alignment horizontal="center" vertical="center"/>
    </xf>
    <xf numFmtId="0" fontId="30" fillId="0" borderId="128" xfId="46" applyFont="1" applyFill="1" applyBorder="1" applyAlignment="1">
      <alignment horizontal="center" vertical="center"/>
    </xf>
    <xf numFmtId="0" fontId="5" fillId="0" borderId="81" xfId="0" applyFont="1" applyFill="1" applyBorder="1" applyAlignment="1">
      <alignment horizontal="center" vertical="center"/>
    </xf>
    <xf numFmtId="0" fontId="30" fillId="0" borderId="58" xfId="46" applyFont="1" applyFill="1" applyBorder="1" applyAlignment="1">
      <alignment horizontal="center" vertical="center"/>
    </xf>
    <xf numFmtId="0" fontId="3" fillId="0" borderId="49" xfId="0" quotePrefix="1" applyFont="1" applyBorder="1" applyAlignment="1">
      <alignment horizontal="center" vertical="center"/>
    </xf>
    <xf numFmtId="0" fontId="27" fillId="0" borderId="66" xfId="46" applyFont="1" applyBorder="1" applyAlignment="1">
      <alignment horizontal="center" vertical="center"/>
    </xf>
    <xf numFmtId="0" fontId="27" fillId="0" borderId="36" xfId="46" applyFont="1" applyBorder="1" applyAlignment="1">
      <alignment horizontal="center" vertical="center"/>
    </xf>
    <xf numFmtId="0" fontId="30" fillId="0" borderId="92" xfId="46" applyFont="1" applyFill="1" applyBorder="1" applyAlignment="1">
      <alignment vertical="center"/>
    </xf>
    <xf numFmtId="0" fontId="30" fillId="0" borderId="35" xfId="46" applyFont="1" applyFill="1" applyBorder="1" applyAlignment="1">
      <alignment horizontal="center" vertical="center"/>
    </xf>
    <xf numFmtId="0" fontId="30" fillId="0" borderId="18" xfId="46" applyFont="1" applyFill="1" applyBorder="1" applyAlignment="1">
      <alignment horizontal="center" vertical="center"/>
    </xf>
    <xf numFmtId="0" fontId="62" fillId="0" borderId="65" xfId="0" applyFont="1" applyBorder="1" applyAlignment="1">
      <alignment horizontal="center" vertical="center"/>
    </xf>
    <xf numFmtId="0" fontId="27" fillId="0" borderId="81" xfId="46" applyFont="1" applyBorder="1" applyAlignment="1">
      <alignment horizontal="center" vertical="center"/>
    </xf>
    <xf numFmtId="0" fontId="30" fillId="0" borderId="0" xfId="39" applyFont="1" applyBorder="1" applyAlignment="1">
      <alignment horizontal="left" vertical="center"/>
    </xf>
    <xf numFmtId="0" fontId="30" fillId="0" borderId="0" xfId="46" applyFont="1" applyBorder="1" applyAlignment="1">
      <alignment horizontal="left" vertical="center"/>
    </xf>
    <xf numFmtId="0" fontId="6" fillId="0" borderId="0" xfId="46" applyFont="1" applyBorder="1" applyAlignment="1">
      <alignment horizontal="center" vertical="center"/>
    </xf>
    <xf numFmtId="0" fontId="31" fillId="0" borderId="0" xfId="46" applyFont="1"/>
    <xf numFmtId="0" fontId="31" fillId="0" borderId="0" xfId="46" applyFont="1" applyAlignment="1">
      <alignment horizontal="left" vertical="center"/>
    </xf>
    <xf numFmtId="0" fontId="6" fillId="0" borderId="12" xfId="46" applyFont="1" applyBorder="1" applyAlignment="1">
      <alignment horizontal="center" vertical="center"/>
    </xf>
    <xf numFmtId="0" fontId="30" fillId="0" borderId="0" xfId="46" applyFont="1" applyBorder="1" applyAlignment="1">
      <alignment horizontal="left" vertical="center"/>
    </xf>
    <xf numFmtId="16" fontId="2" fillId="0" borderId="68" xfId="0" quotePrefix="1" applyNumberFormat="1" applyFont="1" applyBorder="1" applyAlignment="1">
      <alignment horizontal="center" vertical="center"/>
    </xf>
    <xf numFmtId="0" fontId="2" fillId="0" borderId="133" xfId="0" quotePrefix="1" applyFont="1" applyFill="1" applyBorder="1" applyAlignment="1">
      <alignment horizontal="center" vertical="center"/>
    </xf>
    <xf numFmtId="0" fontId="55" fillId="0" borderId="127" xfId="0" applyFont="1" applyFill="1" applyBorder="1" applyAlignment="1">
      <alignment horizontal="center" vertical="center"/>
    </xf>
    <xf numFmtId="0" fontId="55" fillId="0" borderId="117" xfId="0" applyFont="1" applyFill="1" applyBorder="1" applyAlignment="1">
      <alignment horizontal="center" vertical="center"/>
    </xf>
    <xf numFmtId="0" fontId="27" fillId="0" borderId="81" xfId="0" applyFont="1" applyBorder="1" applyAlignment="1">
      <alignment horizontal="center" vertical="center"/>
    </xf>
    <xf numFmtId="0" fontId="27" fillId="24" borderId="40" xfId="0" applyFont="1" applyFill="1" applyBorder="1" applyAlignment="1">
      <alignment horizontal="center" vertical="center"/>
    </xf>
    <xf numFmtId="0" fontId="27" fillId="0" borderId="119" xfId="0" applyFont="1" applyBorder="1" applyAlignment="1">
      <alignment horizontal="center" vertical="center"/>
    </xf>
    <xf numFmtId="0" fontId="27" fillId="0" borderId="43" xfId="0" applyFont="1" applyBorder="1" applyAlignment="1">
      <alignment horizontal="center" vertical="center"/>
    </xf>
    <xf numFmtId="16" fontId="2" fillId="0" borderId="139" xfId="0" quotePrefix="1" applyNumberFormat="1" applyFont="1" applyBorder="1" applyAlignment="1">
      <alignment horizontal="center" vertical="center"/>
    </xf>
    <xf numFmtId="0" fontId="55" fillId="0" borderId="127" xfId="0" applyFont="1" applyBorder="1" applyAlignment="1">
      <alignment horizontal="center" vertical="center"/>
    </xf>
    <xf numFmtId="0" fontId="27" fillId="24" borderId="81" xfId="0" applyFont="1" applyFill="1" applyBorder="1" applyAlignment="1">
      <alignment horizontal="center" vertical="center"/>
    </xf>
    <xf numFmtId="0" fontId="27" fillId="24" borderId="98" xfId="0" applyFont="1" applyFill="1" applyBorder="1" applyAlignment="1">
      <alignment horizontal="center" vertical="center"/>
    </xf>
    <xf numFmtId="0" fontId="30" fillId="0" borderId="0" xfId="46" applyFont="1" applyBorder="1" applyAlignment="1">
      <alignment horizontal="left" vertical="center"/>
    </xf>
    <xf numFmtId="0" fontId="27" fillId="0" borderId="0" xfId="46" applyFont="1" applyBorder="1" applyAlignment="1">
      <alignment horizontal="left" vertical="top"/>
    </xf>
    <xf numFmtId="0" fontId="30" fillId="0" borderId="56" xfId="46" applyFont="1" applyBorder="1" applyAlignment="1">
      <alignment horizontal="left" vertical="center"/>
    </xf>
    <xf numFmtId="0" fontId="30" fillId="0" borderId="49" xfId="46" applyFont="1" applyBorder="1" applyAlignment="1">
      <alignment horizontal="center" vertical="center"/>
    </xf>
    <xf numFmtId="0" fontId="30" fillId="0" borderId="0" xfId="39" applyFont="1" applyBorder="1" applyAlignment="1">
      <alignment horizontal="left" vertical="center"/>
    </xf>
    <xf numFmtId="0" fontId="28" fillId="0" borderId="0" xfId="39" applyFont="1" applyBorder="1" applyAlignment="1">
      <alignment horizontal="center" vertical="center"/>
    </xf>
    <xf numFmtId="0" fontId="6" fillId="0" borderId="52" xfId="46" applyFont="1" applyBorder="1" applyAlignment="1">
      <alignment horizontal="center" vertical="center"/>
    </xf>
    <xf numFmtId="0" fontId="27" fillId="0" borderId="112" xfId="46" applyFont="1" applyBorder="1" applyAlignment="1">
      <alignment horizontal="center" vertical="center"/>
    </xf>
    <xf numFmtId="0" fontId="27" fillId="0" borderId="164" xfId="46" applyFont="1" applyBorder="1" applyAlignment="1">
      <alignment horizontal="center" vertical="center"/>
    </xf>
    <xf numFmtId="0" fontId="30" fillId="0" borderId="165" xfId="46" applyFont="1" applyBorder="1" applyAlignment="1">
      <alignment horizontal="center" vertical="center"/>
    </xf>
    <xf numFmtId="0" fontId="25" fillId="0" borderId="12" xfId="46" applyFont="1" applyBorder="1" applyAlignment="1">
      <alignment horizontal="center" vertical="center"/>
    </xf>
    <xf numFmtId="0" fontId="29" fillId="0" borderId="10" xfId="46" applyFont="1" applyBorder="1" applyAlignment="1">
      <alignment horizontal="center" vertical="center"/>
    </xf>
    <xf numFmtId="0" fontId="29" fillId="0" borderId="52" xfId="46" applyFont="1" applyBorder="1" applyAlignment="1">
      <alignment horizontal="center" vertical="center"/>
    </xf>
    <xf numFmtId="0" fontId="27" fillId="0" borderId="67" xfId="46" applyFont="1" applyBorder="1" applyAlignment="1">
      <alignment horizontal="left" vertical="center"/>
    </xf>
    <xf numFmtId="0" fontId="27" fillId="0" borderId="38" xfId="46" applyFont="1" applyBorder="1" applyAlignment="1">
      <alignment horizontal="center" vertical="center"/>
    </xf>
    <xf numFmtId="0" fontId="6" fillId="0" borderId="0" xfId="46" applyFont="1" applyBorder="1" applyAlignment="1">
      <alignment horizontal="center" vertical="center"/>
    </xf>
    <xf numFmtId="0" fontId="30" fillId="0" borderId="0" xfId="46" applyFont="1" applyBorder="1" applyAlignment="1">
      <alignment horizontal="left" vertical="center"/>
    </xf>
    <xf numFmtId="16" fontId="1" fillId="0" borderId="126" xfId="0" quotePrefix="1" applyNumberFormat="1" applyFont="1" applyFill="1" applyBorder="1" applyAlignment="1">
      <alignment horizontal="center" vertical="center"/>
    </xf>
    <xf numFmtId="16" fontId="2" fillId="0" borderId="147" xfId="0" quotePrefix="1" applyNumberFormat="1" applyFont="1" applyBorder="1" applyAlignment="1">
      <alignment horizontal="center" vertical="center"/>
    </xf>
    <xf numFmtId="0" fontId="55" fillId="0" borderId="89" xfId="0" applyFont="1" applyBorder="1" applyAlignment="1">
      <alignment horizontal="center"/>
    </xf>
    <xf numFmtId="0" fontId="27" fillId="0" borderId="90" xfId="46" applyFont="1" applyBorder="1" applyAlignment="1">
      <alignment horizontal="center" vertical="center"/>
    </xf>
    <xf numFmtId="0" fontId="2" fillId="0" borderId="68" xfId="0" quotePrefix="1" applyFont="1" applyBorder="1" applyAlignment="1">
      <alignment horizontal="center" vertical="center"/>
    </xf>
    <xf numFmtId="0" fontId="27" fillId="0" borderId="166" xfId="0" applyFont="1" applyBorder="1" applyAlignment="1">
      <alignment horizontal="center" vertical="center"/>
    </xf>
    <xf numFmtId="0" fontId="58" fillId="0" borderId="167" xfId="0" applyFont="1" applyBorder="1" applyAlignment="1">
      <alignment horizontal="center" vertical="center"/>
    </xf>
    <xf numFmtId="16" fontId="2" fillId="0" borderId="132" xfId="0" quotePrefix="1" applyNumberFormat="1" applyFont="1" applyBorder="1" applyAlignment="1">
      <alignment horizontal="center" vertical="center"/>
    </xf>
    <xf numFmtId="0" fontId="27" fillId="0" borderId="128" xfId="0" applyFont="1" applyBorder="1" applyAlignment="1">
      <alignment horizontal="center" vertical="center"/>
    </xf>
    <xf numFmtId="0" fontId="27" fillId="0" borderId="168" xfId="46" applyFont="1" applyBorder="1" applyAlignment="1">
      <alignment horizontal="center" vertical="center"/>
    </xf>
    <xf numFmtId="0" fontId="27" fillId="0" borderId="169" xfId="46" applyFont="1" applyBorder="1" applyAlignment="1">
      <alignment horizontal="center" vertical="center"/>
    </xf>
    <xf numFmtId="0" fontId="42" fillId="0" borderId="111" xfId="46" applyFont="1" applyBorder="1" applyAlignment="1">
      <alignment horizontal="center" vertical="center" wrapText="1"/>
    </xf>
    <xf numFmtId="0" fontId="6" fillId="0" borderId="169" xfId="46" applyFont="1" applyBorder="1" applyAlignment="1">
      <alignment horizontal="center" vertical="center"/>
    </xf>
    <xf numFmtId="0" fontId="75" fillId="0" borderId="51" xfId="46" applyFont="1" applyBorder="1" applyAlignment="1">
      <alignment horizontal="center" vertical="center"/>
    </xf>
    <xf numFmtId="0" fontId="75" fillId="0" borderId="51" xfId="46" applyFont="1" applyBorder="1" applyAlignment="1">
      <alignment horizontal="left" vertical="center"/>
    </xf>
    <xf numFmtId="0" fontId="75" fillId="0" borderId="18" xfId="46" applyFont="1" applyBorder="1" applyAlignment="1">
      <alignment horizontal="center" vertical="center"/>
    </xf>
    <xf numFmtId="0" fontId="27" fillId="0" borderId="17" xfId="46" applyFont="1" applyFill="1" applyBorder="1" applyAlignment="1">
      <alignment horizontal="center" vertical="center"/>
    </xf>
    <xf numFmtId="0" fontId="27" fillId="0" borderId="54" xfId="46" applyFont="1" applyBorder="1" applyAlignment="1">
      <alignment horizontal="center" vertical="center"/>
    </xf>
    <xf numFmtId="0" fontId="27" fillId="0" borderId="65" xfId="46" applyFont="1" applyBorder="1" applyAlignment="1">
      <alignment horizontal="center" vertical="center"/>
    </xf>
    <xf numFmtId="0" fontId="27" fillId="0" borderId="33" xfId="46" applyFont="1" applyBorder="1" applyAlignment="1">
      <alignment horizontal="center" vertical="center"/>
    </xf>
    <xf numFmtId="0" fontId="30" fillId="0" borderId="65" xfId="46" applyFont="1" applyFill="1" applyBorder="1" applyAlignment="1">
      <alignment vertical="center"/>
    </xf>
    <xf numFmtId="0" fontId="27" fillId="0" borderId="65" xfId="46" applyFont="1" applyFill="1" applyBorder="1" applyAlignment="1">
      <alignment horizontal="center" vertical="center"/>
    </xf>
    <xf numFmtId="0" fontId="27" fillId="24" borderId="17" xfId="46" applyFont="1" applyFill="1" applyBorder="1" applyAlignment="1">
      <alignment horizontal="center" vertical="center"/>
    </xf>
    <xf numFmtId="0" fontId="62" fillId="0" borderId="38" xfId="0" applyFont="1" applyFill="1" applyBorder="1" applyAlignment="1">
      <alignment horizontal="center" vertical="center"/>
    </xf>
    <xf numFmtId="0" fontId="62" fillId="24" borderId="18" xfId="0" applyFont="1" applyFill="1" applyBorder="1" applyAlignment="1">
      <alignment horizontal="center" vertical="center"/>
    </xf>
    <xf numFmtId="0" fontId="62" fillId="0" borderId="66" xfId="0" applyFont="1" applyFill="1" applyBorder="1" applyAlignment="1">
      <alignment horizontal="center" vertical="center"/>
    </xf>
    <xf numFmtId="0" fontId="62" fillId="24" borderId="63" xfId="0" applyFont="1" applyFill="1" applyBorder="1" applyAlignment="1">
      <alignment horizontal="center" vertical="center"/>
    </xf>
    <xf numFmtId="0" fontId="62" fillId="0" borderId="36" xfId="0" applyFont="1" applyFill="1" applyBorder="1" applyAlignment="1">
      <alignment horizontal="center" vertical="center"/>
    </xf>
    <xf numFmtId="0" fontId="62" fillId="24" borderId="17" xfId="0" applyFont="1" applyFill="1" applyBorder="1" applyAlignment="1">
      <alignment horizontal="center" vertical="center"/>
    </xf>
    <xf numFmtId="0" fontId="62" fillId="0" borderId="93" xfId="0" applyFont="1" applyFill="1" applyBorder="1" applyAlignment="1">
      <alignment horizontal="center" vertical="center"/>
    </xf>
    <xf numFmtId="0" fontId="62" fillId="0" borderId="92" xfId="0" applyFont="1" applyFill="1" applyBorder="1" applyAlignment="1">
      <alignment horizontal="center" vertical="center"/>
    </xf>
    <xf numFmtId="0" fontId="27" fillId="0" borderId="150" xfId="0" applyFont="1" applyBorder="1" applyAlignment="1">
      <alignment horizontal="center" vertical="center"/>
    </xf>
    <xf numFmtId="0" fontId="61" fillId="0" borderId="163" xfId="0" applyFont="1" applyBorder="1" applyAlignment="1">
      <alignment horizontal="center" vertical="center"/>
    </xf>
    <xf numFmtId="0" fontId="58" fillId="0" borderId="116" xfId="0" applyFont="1" applyBorder="1" applyAlignment="1">
      <alignment horizontal="center" vertical="center"/>
    </xf>
    <xf numFmtId="0" fontId="0" fillId="0" borderId="83" xfId="0" applyBorder="1" applyAlignment="1">
      <alignment horizontal="center" vertical="center"/>
    </xf>
    <xf numFmtId="0" fontId="0" fillId="0" borderId="83" xfId="0" applyBorder="1" applyAlignment="1">
      <alignment wrapText="1"/>
    </xf>
    <xf numFmtId="0" fontId="0" fillId="0" borderId="122" xfId="0" applyBorder="1" applyAlignment="1">
      <alignment horizontal="center" vertical="center"/>
    </xf>
    <xf numFmtId="0" fontId="27" fillId="0" borderId="61" xfId="46" applyFont="1" applyBorder="1" applyAlignment="1">
      <alignment vertical="center"/>
    </xf>
    <xf numFmtId="0" fontId="27" fillId="0" borderId="54" xfId="46" applyFont="1" applyBorder="1" applyAlignment="1">
      <alignment vertical="center"/>
    </xf>
    <xf numFmtId="0" fontId="62" fillId="0" borderId="54" xfId="0" applyFont="1" applyBorder="1" applyAlignment="1">
      <alignment vertical="center"/>
    </xf>
    <xf numFmtId="0" fontId="27" fillId="0" borderId="54" xfId="0" applyFont="1" applyBorder="1" applyAlignment="1">
      <alignment vertical="center"/>
    </xf>
    <xf numFmtId="0" fontId="27" fillId="0" borderId="54" xfId="46" applyFont="1" applyFill="1" applyBorder="1" applyAlignment="1">
      <alignment vertical="center"/>
    </xf>
    <xf numFmtId="0" fontId="27" fillId="24" borderId="54" xfId="46" applyFont="1" applyFill="1" applyBorder="1" applyAlignment="1">
      <alignment vertical="center"/>
    </xf>
    <xf numFmtId="0" fontId="62" fillId="0" borderId="65" xfId="0" applyFont="1" applyBorder="1" applyAlignment="1">
      <alignment vertical="center"/>
    </xf>
    <xf numFmtId="0" fontId="27" fillId="0" borderId="54" xfId="0" applyFont="1" applyFill="1" applyBorder="1" applyAlignment="1">
      <alignment vertical="center"/>
    </xf>
    <xf numFmtId="0" fontId="27" fillId="0" borderId="65" xfId="46" applyFont="1" applyBorder="1" applyAlignment="1">
      <alignment vertical="center"/>
    </xf>
    <xf numFmtId="0" fontId="58" fillId="0" borderId="126" xfId="0" applyFont="1" applyBorder="1" applyAlignment="1">
      <alignment horizontal="center" vertical="center"/>
    </xf>
    <xf numFmtId="16" fontId="1" fillId="0" borderId="147" xfId="0" quotePrefix="1" applyNumberFormat="1" applyFont="1" applyBorder="1" applyAlignment="1">
      <alignment horizontal="center" vertical="center"/>
    </xf>
    <xf numFmtId="0" fontId="27" fillId="0" borderId="100" xfId="46" applyFont="1" applyBorder="1" applyAlignment="1">
      <alignment horizontal="center" vertical="center"/>
    </xf>
    <xf numFmtId="0" fontId="62" fillId="0" borderId="98" xfId="0" applyFont="1" applyBorder="1" applyAlignment="1">
      <alignment horizontal="center" vertical="center"/>
    </xf>
    <xf numFmtId="0" fontId="27" fillId="0" borderId="98" xfId="46" applyFont="1" applyBorder="1" applyAlignment="1">
      <alignment horizontal="center" vertical="center"/>
    </xf>
    <xf numFmtId="0" fontId="27" fillId="24" borderId="98" xfId="46" applyFont="1" applyFill="1" applyBorder="1" applyAlignment="1">
      <alignment horizontal="center" vertical="center"/>
    </xf>
    <xf numFmtId="0" fontId="27" fillId="0" borderId="170" xfId="46" applyFont="1" applyBorder="1" applyAlignment="1">
      <alignment horizontal="center" vertical="center"/>
    </xf>
    <xf numFmtId="0" fontId="62" fillId="0" borderId="106" xfId="0" applyFont="1" applyBorder="1" applyAlignment="1">
      <alignment horizontal="center" vertical="center"/>
    </xf>
    <xf numFmtId="0" fontId="27" fillId="0" borderId="130" xfId="0" applyFont="1" applyBorder="1" applyAlignment="1">
      <alignment horizontal="center" vertical="center"/>
    </xf>
    <xf numFmtId="0" fontId="27" fillId="0" borderId="129" xfId="0" applyFont="1" applyBorder="1" applyAlignment="1">
      <alignment horizontal="center" vertical="center"/>
    </xf>
    <xf numFmtId="0" fontId="27" fillId="0" borderId="47" xfId="0" applyFont="1" applyBorder="1" applyAlignment="1">
      <alignment horizontal="center" vertical="center"/>
    </xf>
    <xf numFmtId="0" fontId="27" fillId="0" borderId="62" xfId="46" applyFont="1" applyBorder="1" applyAlignment="1">
      <alignment vertical="center"/>
    </xf>
    <xf numFmtId="0" fontId="27" fillId="0" borderId="62" xfId="46" applyFont="1" applyFill="1" applyBorder="1" applyAlignment="1">
      <alignment vertical="center"/>
    </xf>
    <xf numFmtId="0" fontId="27" fillId="0" borderId="125" xfId="46" applyFont="1" applyBorder="1" applyAlignment="1">
      <alignment vertical="center"/>
    </xf>
    <xf numFmtId="0" fontId="55" fillId="0" borderId="75" xfId="0" applyFont="1" applyBorder="1" applyAlignment="1">
      <alignment horizontal="center"/>
    </xf>
    <xf numFmtId="16" fontId="1" fillId="0" borderId="132" xfId="0" quotePrefix="1" applyNumberFormat="1" applyFont="1" applyBorder="1" applyAlignment="1">
      <alignment horizontal="center" vertical="center"/>
    </xf>
    <xf numFmtId="0" fontId="55" fillId="0" borderId="134" xfId="0" applyFont="1" applyBorder="1" applyAlignment="1">
      <alignment horizontal="center"/>
    </xf>
    <xf numFmtId="16" fontId="2" fillId="0" borderId="137" xfId="0" quotePrefix="1" applyNumberFormat="1" applyFont="1" applyBorder="1" applyAlignment="1">
      <alignment horizontal="center" vertical="center"/>
    </xf>
    <xf numFmtId="16" fontId="1" fillId="0" borderId="132" xfId="0" quotePrefix="1" applyNumberFormat="1" applyFont="1" applyFill="1" applyBorder="1" applyAlignment="1">
      <alignment horizontal="center" vertical="center"/>
    </xf>
    <xf numFmtId="0" fontId="27" fillId="0" borderId="128" xfId="46" applyFont="1" applyBorder="1" applyAlignment="1">
      <alignment horizontal="center" vertical="center"/>
    </xf>
    <xf numFmtId="0" fontId="62" fillId="0" borderId="81" xfId="0" applyFont="1" applyBorder="1" applyAlignment="1">
      <alignment horizontal="center" vertical="center"/>
    </xf>
    <xf numFmtId="0" fontId="27" fillId="24" borderId="81" xfId="46" applyFont="1" applyFill="1" applyBorder="1" applyAlignment="1">
      <alignment horizontal="center" vertical="center"/>
    </xf>
    <xf numFmtId="0" fontId="62" fillId="0" borderId="129" xfId="0" applyFont="1" applyBorder="1" applyAlignment="1">
      <alignment horizontal="center" vertical="center"/>
    </xf>
    <xf numFmtId="0" fontId="27" fillId="0" borderId="129" xfId="46" applyFont="1" applyBorder="1" applyAlignment="1">
      <alignment horizontal="center" vertical="center"/>
    </xf>
    <xf numFmtId="0" fontId="27" fillId="0" borderId="81" xfId="0" applyFont="1" applyFill="1" applyBorder="1" applyAlignment="1">
      <alignment horizontal="center" vertical="center"/>
    </xf>
    <xf numFmtId="0" fontId="27" fillId="0" borderId="119" xfId="46" applyFont="1" applyBorder="1" applyAlignment="1">
      <alignment horizontal="center" vertical="center"/>
    </xf>
    <xf numFmtId="0" fontId="27" fillId="0" borderId="63" xfId="46" applyFont="1" applyFill="1" applyBorder="1" applyAlignment="1">
      <alignment horizontal="left" vertical="center"/>
    </xf>
    <xf numFmtId="0" fontId="62" fillId="0" borderId="128" xfId="0" applyFont="1" applyBorder="1" applyAlignment="1">
      <alignment horizontal="center" vertical="center"/>
    </xf>
    <xf numFmtId="0" fontId="62" fillId="0" borderId="170" xfId="0" applyFont="1" applyBorder="1" applyAlignment="1">
      <alignment horizontal="center" vertical="center"/>
    </xf>
    <xf numFmtId="0" fontId="62" fillId="0" borderId="100" xfId="0" applyFont="1" applyBorder="1" applyAlignment="1">
      <alignment horizontal="center" vertical="center"/>
    </xf>
    <xf numFmtId="0" fontId="27" fillId="0" borderId="54" xfId="46" applyFont="1" applyFill="1" applyBorder="1" applyAlignment="1">
      <alignment horizontal="center" vertical="center"/>
    </xf>
    <xf numFmtId="0" fontId="62" fillId="0" borderId="61" xfId="0" applyFont="1" applyBorder="1" applyAlignment="1">
      <alignment horizontal="center" vertical="center"/>
    </xf>
    <xf numFmtId="0" fontId="62" fillId="0" borderId="25" xfId="0" applyFont="1" applyFill="1" applyBorder="1" applyAlignment="1">
      <alignment horizontal="center" vertical="center"/>
    </xf>
    <xf numFmtId="0" fontId="30" fillId="0" borderId="38" xfId="46" applyFont="1" applyBorder="1" applyAlignment="1">
      <alignment horizontal="center" vertical="center"/>
    </xf>
    <xf numFmtId="0" fontId="62" fillId="0" borderId="54" xfId="0" applyFont="1" applyFill="1" applyBorder="1" applyAlignment="1">
      <alignment horizontal="center" vertical="center"/>
    </xf>
    <xf numFmtId="0" fontId="62" fillId="0" borderId="21" xfId="0" applyFont="1" applyBorder="1" applyAlignment="1">
      <alignment horizontal="center" vertical="center"/>
    </xf>
    <xf numFmtId="0" fontId="27" fillId="24" borderId="69" xfId="46" applyFont="1" applyFill="1" applyBorder="1" applyAlignment="1">
      <alignment horizontal="center" vertical="center"/>
    </xf>
    <xf numFmtId="0" fontId="27" fillId="24" borderId="100" xfId="46" applyFont="1" applyFill="1" applyBorder="1" applyAlignment="1">
      <alignment horizontal="center" vertical="center"/>
    </xf>
    <xf numFmtId="0" fontId="58" fillId="0" borderId="0" xfId="0" applyFont="1" applyBorder="1" applyAlignment="1">
      <alignment horizontal="center" vertical="center" wrapText="1"/>
    </xf>
    <xf numFmtId="0" fontId="61" fillId="0" borderId="74" xfId="0" applyFont="1" applyBorder="1" applyAlignment="1">
      <alignment horizontal="center" vertical="center"/>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25" fillId="0" borderId="0" xfId="0" applyFont="1" applyBorder="1" applyAlignment="1">
      <alignment horizontal="center" vertical="center" wrapText="1"/>
    </xf>
    <xf numFmtId="0" fontId="62" fillId="0" borderId="61" xfId="0" applyFont="1" applyBorder="1" applyAlignment="1">
      <alignment vertical="center"/>
    </xf>
    <xf numFmtId="0" fontId="0" fillId="0" borderId="82" xfId="0" applyBorder="1" applyAlignment="1">
      <alignment wrapText="1"/>
    </xf>
    <xf numFmtId="0" fontId="27" fillId="0" borderId="104" xfId="0" applyFont="1" applyBorder="1" applyAlignment="1">
      <alignment horizontal="center" vertical="center"/>
    </xf>
    <xf numFmtId="0" fontId="6" fillId="0" borderId="0" xfId="46" applyFont="1" applyBorder="1" applyAlignment="1">
      <alignment horizontal="center" vertical="center"/>
    </xf>
    <xf numFmtId="0" fontId="30" fillId="0" borderId="0" xfId="46" applyFont="1" applyBorder="1" applyAlignment="1">
      <alignment horizontal="left" vertical="center"/>
    </xf>
    <xf numFmtId="0" fontId="6" fillId="0" borderId="29" xfId="46" applyBorder="1" applyAlignment="1">
      <alignment horizontal="center" vertical="center"/>
    </xf>
    <xf numFmtId="0" fontId="28" fillId="0" borderId="0" xfId="39" applyFont="1" applyBorder="1" applyAlignment="1">
      <alignment horizontal="center" vertical="center"/>
    </xf>
    <xf numFmtId="0" fontId="30" fillId="0" borderId="0" xfId="39" applyFont="1" applyBorder="1" applyAlignment="1">
      <alignment horizontal="left" vertical="center"/>
    </xf>
    <xf numFmtId="0" fontId="31" fillId="0" borderId="0" xfId="46" applyFont="1" applyFill="1" applyAlignment="1">
      <alignment horizontal="right" vertical="center"/>
    </xf>
    <xf numFmtId="1" fontId="31" fillId="0" borderId="0" xfId="46" applyNumberFormat="1" applyFont="1" applyFill="1" applyAlignment="1">
      <alignment horizontal="left" vertical="center"/>
    </xf>
    <xf numFmtId="0" fontId="31" fillId="0" borderId="0" xfId="46" applyFont="1" applyBorder="1"/>
    <xf numFmtId="0" fontId="6" fillId="0" borderId="70" xfId="46" applyBorder="1"/>
    <xf numFmtId="0" fontId="6" fillId="0" borderId="71" xfId="46" applyBorder="1"/>
    <xf numFmtId="0" fontId="6" fillId="0" borderId="72" xfId="46" applyBorder="1"/>
    <xf numFmtId="0" fontId="6" fillId="0" borderId="28" xfId="46" applyBorder="1"/>
    <xf numFmtId="0" fontId="6" fillId="0" borderId="29" xfId="46" applyBorder="1"/>
    <xf numFmtId="0" fontId="27" fillId="0" borderId="0" xfId="46" applyFont="1" applyBorder="1"/>
    <xf numFmtId="0" fontId="26" fillId="0" borderId="0" xfId="46" applyFont="1" applyBorder="1"/>
    <xf numFmtId="0" fontId="31" fillId="0" borderId="63" xfId="46" applyFont="1" applyBorder="1" applyAlignment="1">
      <alignment horizontal="left" vertical="center"/>
    </xf>
    <xf numFmtId="0" fontId="31" fillId="0" borderId="18" xfId="46" applyFont="1" applyBorder="1" applyAlignment="1">
      <alignment horizontal="center" vertical="center"/>
    </xf>
    <xf numFmtId="0" fontId="31" fillId="0" borderId="164" xfId="46" applyFont="1" applyBorder="1" applyAlignment="1">
      <alignment horizontal="left" vertical="center"/>
    </xf>
    <xf numFmtId="0" fontId="31" fillId="0" borderId="112" xfId="46" applyFont="1" applyBorder="1" applyAlignment="1">
      <alignment horizontal="center" vertical="center"/>
    </xf>
    <xf numFmtId="0" fontId="6" fillId="0" borderId="73" xfId="46" applyBorder="1"/>
    <xf numFmtId="0" fontId="27" fillId="0" borderId="74" xfId="46" applyFont="1" applyBorder="1" applyAlignment="1">
      <alignment horizontal="center" vertical="center"/>
    </xf>
    <xf numFmtId="0" fontId="27" fillId="0" borderId="74" xfId="46" applyFont="1" applyBorder="1" applyAlignment="1">
      <alignment horizontal="left" vertical="center"/>
    </xf>
    <xf numFmtId="0" fontId="6" fillId="0" borderId="75" xfId="46" applyBorder="1" applyAlignment="1">
      <alignment horizontal="center" vertical="center"/>
    </xf>
    <xf numFmtId="0" fontId="31" fillId="0" borderId="0" xfId="46" applyFont="1" applyFill="1" applyAlignment="1">
      <alignment horizontal="left" vertical="center"/>
    </xf>
    <xf numFmtId="0" fontId="6" fillId="0" borderId="0" xfId="46" applyAlignment="1">
      <alignment horizontal="left"/>
    </xf>
    <xf numFmtId="0" fontId="31" fillId="0" borderId="57" xfId="46" applyFont="1" applyBorder="1" applyAlignment="1">
      <alignment horizontal="left" vertical="center"/>
    </xf>
    <xf numFmtId="0" fontId="31" fillId="0" borderId="15" xfId="46" applyFont="1" applyBorder="1" applyAlignment="1">
      <alignment horizontal="center" vertical="center"/>
    </xf>
    <xf numFmtId="0" fontId="32" fillId="0" borderId="16" xfId="46" applyFont="1" applyFill="1" applyBorder="1" applyAlignment="1">
      <alignment horizontal="center" vertical="center"/>
    </xf>
    <xf numFmtId="0" fontId="32" fillId="0" borderId="17" xfId="46" applyFont="1" applyFill="1" applyBorder="1" applyAlignment="1">
      <alignment horizontal="center" vertical="center"/>
    </xf>
    <xf numFmtId="0" fontId="32" fillId="0" borderId="165" xfId="46" applyFont="1" applyFill="1" applyBorder="1" applyAlignment="1">
      <alignment horizontal="center" vertical="center"/>
    </xf>
    <xf numFmtId="0" fontId="62" fillId="0" borderId="65" xfId="46" applyFont="1" applyFill="1" applyBorder="1" applyAlignment="1">
      <alignment vertical="center"/>
    </xf>
    <xf numFmtId="0" fontId="62" fillId="0" borderId="129" xfId="46" applyFont="1" applyFill="1" applyBorder="1" applyAlignment="1">
      <alignment horizontal="center" vertical="center"/>
    </xf>
    <xf numFmtId="0" fontId="30" fillId="0" borderId="63" xfId="0" applyFont="1" applyBorder="1" applyAlignment="1">
      <alignment vertical="center"/>
    </xf>
    <xf numFmtId="0" fontId="30" fillId="0" borderId="44" xfId="0" applyFont="1" applyFill="1" applyBorder="1" applyAlignment="1">
      <alignment vertical="center"/>
    </xf>
    <xf numFmtId="0" fontId="30" fillId="0" borderId="45" xfId="0" applyFont="1" applyBorder="1" applyAlignment="1">
      <alignment vertical="center"/>
    </xf>
    <xf numFmtId="0" fontId="30" fillId="0" borderId="0" xfId="39" applyFont="1" applyBorder="1" applyAlignment="1">
      <alignment horizontal="left" vertical="center"/>
    </xf>
    <xf numFmtId="0" fontId="27" fillId="0" borderId="19" xfId="39" applyFont="1" applyBorder="1" applyAlignment="1">
      <alignment horizontal="center" vertical="center"/>
    </xf>
    <xf numFmtId="0" fontId="27" fillId="0" borderId="171" xfId="39" applyFont="1" applyBorder="1" applyAlignment="1">
      <alignment horizontal="left" vertical="center"/>
    </xf>
    <xf numFmtId="0" fontId="27" fillId="0" borderId="172" xfId="39" applyFont="1" applyBorder="1" applyAlignment="1">
      <alignment horizontal="center" vertical="center"/>
    </xf>
    <xf numFmtId="0" fontId="27" fillId="0" borderId="20" xfId="39" applyFont="1" applyBorder="1" applyAlignment="1">
      <alignment horizontal="center" vertical="center"/>
    </xf>
    <xf numFmtId="0" fontId="31" fillId="0" borderId="10" xfId="46" applyFont="1" applyBorder="1" applyAlignment="1">
      <alignment horizontal="center" vertical="center"/>
    </xf>
    <xf numFmtId="0" fontId="31" fillId="0" borderId="11" xfId="46" applyFont="1" applyBorder="1" applyAlignment="1">
      <alignment horizontal="center" vertical="center"/>
    </xf>
    <xf numFmtId="0" fontId="31" fillId="0" borderId="12" xfId="46" applyFont="1" applyBorder="1" applyAlignment="1">
      <alignment horizontal="center" vertical="center"/>
    </xf>
    <xf numFmtId="0" fontId="27" fillId="0" borderId="0" xfId="46" applyFont="1" applyFill="1" applyAlignment="1">
      <alignment horizontal="left" vertical="center"/>
    </xf>
    <xf numFmtId="0" fontId="6" fillId="0" borderId="0" xfId="46" applyAlignment="1">
      <alignment horizontal="left" vertical="center"/>
    </xf>
    <xf numFmtId="0" fontId="27" fillId="0" borderId="0" xfId="46" applyFont="1" applyAlignment="1">
      <alignment vertical="center" wrapText="1"/>
    </xf>
    <xf numFmtId="0" fontId="27" fillId="0" borderId="0" xfId="46" applyFont="1" applyBorder="1" applyAlignment="1">
      <alignment horizontal="center" vertical="center"/>
    </xf>
    <xf numFmtId="0" fontId="6" fillId="0" borderId="0" xfId="46" applyBorder="1" applyAlignment="1">
      <alignment horizontal="center"/>
    </xf>
    <xf numFmtId="0" fontId="29" fillId="0" borderId="28" xfId="46" applyFont="1" applyBorder="1" applyAlignment="1">
      <alignment horizontal="center" vertical="center"/>
    </xf>
    <xf numFmtId="0" fontId="6" fillId="0" borderId="29" xfId="46" applyBorder="1" applyAlignment="1">
      <alignment horizontal="center" vertical="center"/>
    </xf>
    <xf numFmtId="0" fontId="6" fillId="0" borderId="0" xfId="46" applyBorder="1" applyAlignment="1">
      <alignment horizontal="left" vertical="center"/>
    </xf>
    <xf numFmtId="0" fontId="6" fillId="0" borderId="0" xfId="46" applyFont="1" applyBorder="1" applyAlignment="1">
      <alignment horizontal="center" vertical="center"/>
    </xf>
    <xf numFmtId="0" fontId="27" fillId="0" borderId="0" xfId="39" applyFont="1" applyFill="1" applyAlignment="1">
      <alignment horizontal="left" vertical="center"/>
    </xf>
    <xf numFmtId="0" fontId="0" fillId="0" borderId="0" xfId="0" applyAlignment="1">
      <alignment horizontal="left" vertical="center"/>
    </xf>
    <xf numFmtId="0" fontId="27" fillId="0" borderId="0" xfId="39" applyFont="1" applyAlignment="1">
      <alignment vertical="center" wrapText="1"/>
    </xf>
    <xf numFmtId="0" fontId="27" fillId="0" borderId="0" xfId="39" applyFont="1" applyBorder="1" applyAlignment="1">
      <alignment horizontal="center" vertical="center"/>
    </xf>
    <xf numFmtId="0" fontId="28" fillId="0" borderId="0" xfId="39" applyBorder="1" applyAlignment="1">
      <alignment horizontal="center"/>
    </xf>
    <xf numFmtId="0" fontId="29" fillId="0" borderId="28" xfId="39" applyFont="1" applyBorder="1" applyAlignment="1">
      <alignment horizontal="center" vertical="center"/>
    </xf>
    <xf numFmtId="0" fontId="28" fillId="0" borderId="29" xfId="39" applyBorder="1" applyAlignment="1">
      <alignment horizontal="center" vertical="center"/>
    </xf>
    <xf numFmtId="0" fontId="28" fillId="0" borderId="0" xfId="39" applyBorder="1" applyAlignment="1">
      <alignment horizontal="left" vertical="center"/>
    </xf>
    <xf numFmtId="0" fontId="28" fillId="0" borderId="0" xfId="39" applyFont="1" applyBorder="1" applyAlignment="1">
      <alignment horizontal="center" vertical="center"/>
    </xf>
    <xf numFmtId="0" fontId="30" fillId="0" borderId="0" xfId="39" applyFont="1" applyBorder="1" applyAlignment="1">
      <alignment horizontal="left" vertical="center"/>
    </xf>
    <xf numFmtId="0" fontId="28" fillId="0" borderId="0" xfId="39" applyBorder="1" applyAlignment="1">
      <alignment horizontal="center" vertical="center"/>
    </xf>
    <xf numFmtId="0" fontId="32" fillId="0" borderId="107" xfId="39" applyFont="1" applyBorder="1" applyAlignment="1">
      <alignment horizontal="center" vertical="center" wrapText="1"/>
    </xf>
    <xf numFmtId="0" fontId="32" fillId="0" borderId="137" xfId="39" applyFont="1" applyBorder="1" applyAlignment="1">
      <alignment horizontal="center" vertical="center" wrapText="1"/>
    </xf>
    <xf numFmtId="0" fontId="32" fillId="0" borderId="105" xfId="39" applyFont="1" applyBorder="1" applyAlignment="1">
      <alignment horizontal="center" vertical="center" wrapText="1"/>
    </xf>
    <xf numFmtId="0" fontId="30" fillId="0" borderId="0" xfId="46" applyFont="1" applyBorder="1" applyAlignment="1">
      <alignment horizontal="left" vertical="center"/>
    </xf>
    <xf numFmtId="0" fontId="70" fillId="0" borderId="105" xfId="0" applyFont="1" applyBorder="1" applyAlignment="1">
      <alignment horizontal="center" vertical="center" wrapText="1"/>
    </xf>
    <xf numFmtId="0" fontId="44" fillId="0" borderId="107" xfId="39" applyFont="1" applyBorder="1" applyAlignment="1">
      <alignment horizontal="center" vertical="center" wrapText="1"/>
    </xf>
    <xf numFmtId="0" fontId="44" fillId="0" borderId="137" xfId="39" applyFont="1" applyBorder="1" applyAlignment="1">
      <alignment horizontal="center" vertical="center" wrapText="1"/>
    </xf>
    <xf numFmtId="0" fontId="44" fillId="0" borderId="105" xfId="39" applyFont="1" applyBorder="1" applyAlignment="1">
      <alignment horizontal="center" vertical="center" wrapText="1"/>
    </xf>
    <xf numFmtId="0" fontId="27" fillId="0" borderId="0" xfId="0" applyFont="1" applyAlignment="1">
      <alignment vertical="center" wrapText="1"/>
    </xf>
    <xf numFmtId="0" fontId="32" fillId="0" borderId="28" xfId="46" applyFont="1" applyBorder="1" applyAlignment="1">
      <alignment horizontal="center" vertical="center"/>
    </xf>
    <xf numFmtId="0" fontId="70" fillId="0" borderId="0" xfId="46" applyFont="1" applyBorder="1" applyAlignment="1">
      <alignment horizontal="center" vertical="center"/>
    </xf>
    <xf numFmtId="0" fontId="70" fillId="0" borderId="29" xfId="46" applyFont="1" applyBorder="1" applyAlignment="1">
      <alignment horizontal="center" vertical="center"/>
    </xf>
    <xf numFmtId="0" fontId="76" fillId="0" borderId="0" xfId="46" applyFont="1" applyBorder="1" applyAlignment="1">
      <alignment horizontal="center" vertical="center"/>
    </xf>
    <xf numFmtId="0" fontId="6" fillId="0" borderId="0" xfId="46" applyBorder="1" applyAlignment="1">
      <alignment horizontal="center" vertical="center"/>
    </xf>
    <xf numFmtId="0" fontId="64" fillId="0" borderId="70" xfId="40" applyFont="1" applyBorder="1" applyAlignment="1">
      <alignment horizontal="center" vertical="center"/>
    </xf>
    <xf numFmtId="0" fontId="28" fillId="0" borderId="71" xfId="39" applyBorder="1" applyAlignment="1">
      <alignment horizontal="center" vertical="center"/>
    </xf>
    <xf numFmtId="0" fontId="28" fillId="0" borderId="72" xfId="39" applyBorder="1" applyAlignment="1">
      <alignment horizontal="center" vertical="center"/>
    </xf>
    <xf numFmtId="0" fontId="28" fillId="0" borderId="28" xfId="39" applyBorder="1" applyAlignment="1">
      <alignment horizontal="center" vertical="center"/>
    </xf>
    <xf numFmtId="0" fontId="28" fillId="0" borderId="138" xfId="39" applyBorder="1" applyAlignment="1">
      <alignment horizontal="center" vertical="center"/>
    </xf>
    <xf numFmtId="0" fontId="28" fillId="0" borderId="116" xfId="39" applyBorder="1" applyAlignment="1">
      <alignment horizontal="center" vertical="center"/>
    </xf>
    <xf numFmtId="0" fontId="28" fillId="0" borderId="139" xfId="39" applyBorder="1" applyAlignment="1">
      <alignment horizontal="center" vertical="center"/>
    </xf>
    <xf numFmtId="0" fontId="40" fillId="0" borderId="140" xfId="40" applyFont="1" applyBorder="1" applyAlignment="1">
      <alignment horizontal="left" vertical="top" wrapText="1"/>
    </xf>
    <xf numFmtId="0" fontId="65" fillId="0" borderId="110" xfId="40" applyFont="1" applyBorder="1" applyAlignment="1">
      <alignment vertical="top"/>
    </xf>
    <xf numFmtId="0" fontId="65" fillId="0" borderId="141" xfId="40" applyFont="1" applyBorder="1" applyAlignment="1">
      <alignment vertical="top"/>
    </xf>
    <xf numFmtId="0" fontId="33" fillId="0" borderId="142" xfId="40" applyFont="1" applyBorder="1" applyAlignment="1">
      <alignment horizontal="center" vertical="center"/>
    </xf>
    <xf numFmtId="0" fontId="52" fillId="0" borderId="143" xfId="40" applyBorder="1" applyAlignment="1">
      <alignment horizontal="center" vertical="center"/>
    </xf>
    <xf numFmtId="0" fontId="36" fillId="0" borderId="111" xfId="40" applyFont="1" applyBorder="1" applyAlignment="1">
      <alignment horizontal="center" vertical="center"/>
    </xf>
    <xf numFmtId="0" fontId="59" fillId="0" borderId="113" xfId="40" applyFont="1" applyBorder="1" applyAlignment="1">
      <alignment horizontal="center" vertical="center"/>
    </xf>
    <xf numFmtId="0" fontId="36" fillId="0" borderId="107" xfId="40" applyFont="1" applyBorder="1" applyAlignment="1">
      <alignment horizontal="center" vertical="center"/>
    </xf>
    <xf numFmtId="0" fontId="36" fillId="0" borderId="13" xfId="40" applyFont="1" applyBorder="1" applyAlignment="1">
      <alignment horizontal="center" vertical="center"/>
    </xf>
    <xf numFmtId="0" fontId="36" fillId="0" borderId="11" xfId="40" applyFont="1" applyBorder="1" applyAlignment="1">
      <alignment horizontal="center" vertical="center"/>
    </xf>
    <xf numFmtId="0" fontId="36" fillId="0" borderId="105" xfId="40" applyFont="1" applyBorder="1" applyAlignment="1">
      <alignment horizontal="center" vertical="center"/>
    </xf>
    <xf numFmtId="0" fontId="0" fillId="0" borderId="83" xfId="0" applyBorder="1" applyAlignment="1"/>
    <xf numFmtId="0" fontId="0" fillId="0" borderId="122" xfId="0" applyBorder="1" applyAlignment="1"/>
    <xf numFmtId="0" fontId="0" fillId="0" borderId="82" xfId="0" applyBorder="1" applyAlignment="1">
      <alignment horizontal="center" vertical="center" wrapText="1"/>
    </xf>
    <xf numFmtId="0" fontId="0" fillId="0" borderId="83" xfId="0" applyBorder="1" applyAlignment="1">
      <alignment wrapText="1"/>
    </xf>
    <xf numFmtId="0" fontId="0" fillId="0" borderId="83" xfId="0" applyBorder="1" applyAlignment="1">
      <alignment horizontal="center" vertical="center" wrapText="1"/>
    </xf>
    <xf numFmtId="0" fontId="58" fillId="0" borderId="138" xfId="0" applyFont="1" applyBorder="1" applyAlignment="1">
      <alignment horizontal="center" vertical="center"/>
    </xf>
    <xf numFmtId="0" fontId="58" fillId="0" borderId="139" xfId="0" applyFont="1" applyBorder="1" applyAlignment="1">
      <alignment horizontal="center" vertical="center"/>
    </xf>
    <xf numFmtId="0" fontId="58" fillId="0" borderId="116" xfId="0" applyFont="1" applyBorder="1" applyAlignment="1">
      <alignment horizontal="center" vertical="center"/>
    </xf>
    <xf numFmtId="0" fontId="58" fillId="0" borderId="29" xfId="0" applyFont="1" applyBorder="1" applyAlignment="1">
      <alignment horizontal="center" vertical="center" wrapText="1"/>
    </xf>
    <xf numFmtId="0" fontId="0" fillId="0" borderId="29" xfId="0" applyBorder="1" applyAlignment="1">
      <alignment wrapText="1"/>
    </xf>
    <xf numFmtId="0" fontId="58" fillId="0" borderId="113" xfId="0" applyFont="1" applyBorder="1" applyAlignment="1">
      <alignment horizontal="center" vertical="center"/>
    </xf>
    <xf numFmtId="0" fontId="66" fillId="0" borderId="162" xfId="0" applyFont="1" applyBorder="1" applyAlignment="1">
      <alignment horizontal="center" vertical="center" wrapText="1"/>
    </xf>
    <xf numFmtId="0" fontId="6" fillId="0" borderId="162" xfId="0" applyFont="1" applyBorder="1" applyAlignment="1">
      <alignment wrapText="1"/>
    </xf>
    <xf numFmtId="0" fontId="58" fillId="0" borderId="115" xfId="0" applyFont="1" applyBorder="1" applyAlignment="1">
      <alignment horizontal="center" vertical="center"/>
    </xf>
    <xf numFmtId="0" fontId="57" fillId="0" borderId="28" xfId="0" applyFont="1" applyBorder="1" applyAlignment="1">
      <alignment horizontal="center" vertical="center"/>
    </xf>
    <xf numFmtId="0" fontId="5" fillId="0" borderId="28" xfId="0" applyFont="1" applyBorder="1" applyAlignment="1"/>
    <xf numFmtId="0" fontId="5" fillId="0" borderId="73" xfId="0" applyFont="1" applyBorder="1" applyAlignment="1"/>
    <xf numFmtId="0" fontId="0" fillId="0" borderId="139" xfId="0"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83" xfId="0" applyBorder="1" applyAlignment="1">
      <alignment horizontal="left" vertical="center"/>
    </xf>
    <xf numFmtId="0" fontId="0" fillId="0" borderId="122" xfId="0" applyBorder="1" applyAlignment="1">
      <alignment horizontal="left" vertical="center"/>
    </xf>
    <xf numFmtId="0" fontId="58" fillId="0" borderId="28" xfId="0" applyFont="1" applyBorder="1" applyAlignment="1">
      <alignment horizontal="center" vertical="center"/>
    </xf>
    <xf numFmtId="0" fontId="0" fillId="0" borderId="28" xfId="0" applyBorder="1" applyAlignment="1"/>
    <xf numFmtId="0" fontId="0" fillId="0" borderId="73" xfId="0" applyBorder="1" applyAlignment="1"/>
    <xf numFmtId="0" fontId="57" fillId="0" borderId="162" xfId="0" applyFont="1" applyBorder="1" applyAlignment="1">
      <alignment horizontal="center" vertical="center"/>
    </xf>
    <xf numFmtId="0" fontId="5" fillId="0" borderId="162" xfId="0" applyFont="1" applyBorder="1" applyAlignment="1"/>
    <xf numFmtId="0" fontId="5" fillId="0" borderId="163" xfId="0" applyFont="1" applyBorder="1" applyAlignment="1"/>
    <xf numFmtId="0" fontId="58" fillId="0" borderId="91" xfId="0" applyFont="1" applyBorder="1" applyAlignment="1">
      <alignment horizontal="center" vertical="center" wrapText="1"/>
    </xf>
    <xf numFmtId="0" fontId="0" fillId="0" borderId="147" xfId="0" applyBorder="1" applyAlignment="1">
      <alignment wrapText="1"/>
    </xf>
    <xf numFmtId="0" fontId="0" fillId="0" borderId="113" xfId="0" applyBorder="1" applyAlignment="1">
      <alignment horizontal="center" vertical="center"/>
    </xf>
    <xf numFmtId="0" fontId="57" fillId="0" borderId="154" xfId="0" applyFont="1" applyBorder="1" applyAlignment="1">
      <alignment horizontal="center" vertical="center" wrapText="1"/>
    </xf>
    <xf numFmtId="0" fontId="27" fillId="0" borderId="118" xfId="0" applyFont="1" applyBorder="1" applyAlignment="1">
      <alignment horizontal="center" wrapText="1"/>
    </xf>
    <xf numFmtId="0" fontId="58" fillId="0" borderId="144" xfId="0" applyFont="1" applyBorder="1" applyAlignment="1">
      <alignment horizontal="center" vertical="center"/>
    </xf>
    <xf numFmtId="0" fontId="0" fillId="0" borderId="145" xfId="0" applyBorder="1" applyAlignment="1">
      <alignment horizontal="center" vertical="center"/>
    </xf>
    <xf numFmtId="0" fontId="0" fillId="0" borderId="122" xfId="0" applyBorder="1" applyAlignment="1">
      <alignment horizontal="center" vertical="center"/>
    </xf>
    <xf numFmtId="0" fontId="58" fillId="0" borderId="149" xfId="0" applyFont="1" applyBorder="1" applyAlignment="1">
      <alignment horizontal="center" vertical="center" wrapText="1"/>
    </xf>
    <xf numFmtId="0" fontId="58" fillId="0" borderId="150" xfId="0" applyFont="1" applyBorder="1" applyAlignment="1">
      <alignment horizontal="center" vertical="center" wrapText="1"/>
    </xf>
    <xf numFmtId="0" fontId="54" fillId="0" borderId="70" xfId="0" applyFont="1" applyBorder="1" applyAlignment="1">
      <alignment horizontal="center" vertical="center"/>
    </xf>
    <xf numFmtId="0" fontId="31" fillId="0" borderId="28" xfId="0" applyFont="1" applyBorder="1" applyAlignment="1"/>
    <xf numFmtId="0" fontId="31" fillId="0" borderId="73" xfId="0" applyFont="1" applyBorder="1" applyAlignment="1"/>
    <xf numFmtId="0" fontId="67" fillId="0" borderId="151" xfId="0" applyFont="1" applyBorder="1" applyAlignment="1">
      <alignment horizontal="center" vertical="center"/>
    </xf>
    <xf numFmtId="0" fontId="68" fillId="0" borderId="114" xfId="0" applyFont="1" applyBorder="1" applyAlignment="1"/>
    <xf numFmtId="0" fontId="68" fillId="0" borderId="146" xfId="0" applyFont="1" applyBorder="1" applyAlignment="1"/>
    <xf numFmtId="0" fontId="58" fillId="0" borderId="148" xfId="0" applyFont="1" applyBorder="1" applyAlignment="1">
      <alignment horizontal="center" vertical="center"/>
    </xf>
    <xf numFmtId="0" fontId="58" fillId="0" borderId="145" xfId="0" applyFont="1" applyBorder="1" applyAlignment="1">
      <alignment horizontal="center" vertical="center"/>
    </xf>
    <xf numFmtId="0" fontId="54" fillId="0" borderId="136" xfId="0" applyFont="1" applyBorder="1" applyAlignment="1">
      <alignment horizontal="center" vertical="center"/>
    </xf>
    <xf numFmtId="0" fontId="54" fillId="0" borderId="91" xfId="0" applyFont="1" applyBorder="1" applyAlignment="1">
      <alignment horizontal="center" vertical="center"/>
    </xf>
    <xf numFmtId="0" fontId="54" fillId="0" borderId="89" xfId="0" applyFont="1" applyBorder="1" applyAlignment="1">
      <alignment horizontal="center" vertical="center"/>
    </xf>
    <xf numFmtId="0" fontId="67" fillId="0" borderId="152" xfId="0" applyFont="1" applyBorder="1" applyAlignment="1">
      <alignment horizontal="center" vertical="center"/>
    </xf>
    <xf numFmtId="0" fontId="67" fillId="0" borderId="143" xfId="0" applyFont="1" applyBorder="1" applyAlignment="1">
      <alignment horizontal="center" vertical="center"/>
    </xf>
    <xf numFmtId="0" fontId="67" fillId="0" borderId="153" xfId="0" applyFont="1" applyBorder="1" applyAlignment="1">
      <alignment horizontal="center" vertical="center"/>
    </xf>
    <xf numFmtId="0" fontId="57" fillId="0" borderId="154" xfId="46" applyFont="1" applyBorder="1" applyAlignment="1">
      <alignment horizontal="center" vertical="center" wrapText="1"/>
    </xf>
    <xf numFmtId="0" fontId="27" fillId="0" borderId="118" xfId="46" applyFont="1" applyBorder="1" applyAlignment="1">
      <alignment horizontal="center" wrapText="1"/>
    </xf>
    <xf numFmtId="0" fontId="6" fillId="0" borderId="82" xfId="46" applyBorder="1" applyAlignment="1">
      <alignment horizontal="center" vertical="center"/>
    </xf>
    <xf numFmtId="0" fontId="6" fillId="0" borderId="83" xfId="46" applyBorder="1" applyAlignment="1">
      <alignment horizontal="center" vertical="center"/>
    </xf>
    <xf numFmtId="0" fontId="6" fillId="0" borderId="122" xfId="46" applyBorder="1" applyAlignment="1"/>
    <xf numFmtId="0" fontId="6" fillId="0" borderId="122" xfId="46" applyBorder="1" applyAlignment="1">
      <alignment horizontal="center" vertical="center"/>
    </xf>
    <xf numFmtId="0" fontId="54" fillId="0" borderId="136" xfId="46" applyFont="1" applyBorder="1" applyAlignment="1">
      <alignment horizontal="center" vertical="center"/>
    </xf>
    <xf numFmtId="0" fontId="31" fillId="0" borderId="91" xfId="46" applyFont="1" applyBorder="1" applyAlignment="1"/>
    <xf numFmtId="0" fontId="31" fillId="0" borderId="89" xfId="46" applyFont="1" applyBorder="1" applyAlignment="1"/>
    <xf numFmtId="0" fontId="67" fillId="0" borderId="136" xfId="46" applyFont="1" applyBorder="1" applyAlignment="1">
      <alignment horizontal="center" vertical="center"/>
    </xf>
    <xf numFmtId="0" fontId="68" fillId="0" borderId="91" xfId="46" applyFont="1" applyBorder="1" applyAlignment="1"/>
    <xf numFmtId="0" fontId="68" fillId="0" borderId="89" xfId="46" applyFont="1" applyBorder="1" applyAlignment="1"/>
    <xf numFmtId="0" fontId="58" fillId="0" borderId="144" xfId="46" applyFont="1" applyBorder="1" applyAlignment="1">
      <alignment horizontal="center"/>
    </xf>
    <xf numFmtId="0" fontId="58" fillId="0" borderId="148" xfId="46" applyFont="1" applyBorder="1" applyAlignment="1">
      <alignment horizontal="center"/>
    </xf>
    <xf numFmtId="0" fontId="6" fillId="0" borderId="155" xfId="46" applyBorder="1" applyAlignment="1">
      <alignment horizontal="center"/>
    </xf>
    <xf numFmtId="0" fontId="58" fillId="0" borderId="136" xfId="46" applyFont="1" applyBorder="1" applyAlignment="1">
      <alignment horizontal="center" vertical="center" wrapText="1"/>
    </xf>
    <xf numFmtId="0" fontId="58" fillId="0" borderId="90" xfId="46" applyFont="1" applyBorder="1" applyAlignment="1">
      <alignment horizontal="center" vertical="center" wrapText="1"/>
    </xf>
    <xf numFmtId="0" fontId="54" fillId="0" borderId="91" xfId="46" applyFont="1" applyBorder="1" applyAlignment="1">
      <alignment horizontal="center" vertical="center"/>
    </xf>
    <xf numFmtId="0" fontId="54" fillId="0" borderId="89" xfId="46" applyFont="1" applyBorder="1" applyAlignment="1">
      <alignment horizontal="center" vertical="center"/>
    </xf>
    <xf numFmtId="0" fontId="67" fillId="0" borderId="71" xfId="46" applyFont="1" applyBorder="1" applyAlignment="1">
      <alignment horizontal="center" vertical="center"/>
    </xf>
    <xf numFmtId="0" fontId="67" fillId="0" borderId="0" xfId="46" applyFont="1" applyBorder="1" applyAlignment="1">
      <alignment horizontal="center" vertical="center"/>
    </xf>
    <xf numFmtId="0" fontId="67" fillId="0" borderId="74" xfId="46" applyFont="1" applyBorder="1" applyAlignment="1">
      <alignment horizontal="center" vertical="center"/>
    </xf>
    <xf numFmtId="0" fontId="58" fillId="0" borderId="158" xfId="46" applyFont="1" applyBorder="1" applyAlignment="1">
      <alignment horizontal="center"/>
    </xf>
    <xf numFmtId="0" fontId="58" fillId="0" borderId="100" xfId="46" applyFont="1" applyBorder="1" applyAlignment="1">
      <alignment horizontal="center" vertical="center" wrapText="1"/>
    </xf>
    <xf numFmtId="0" fontId="58" fillId="0" borderId="155" xfId="0" applyFont="1" applyBorder="1" applyAlignment="1">
      <alignment horizontal="center" vertical="center"/>
    </xf>
    <xf numFmtId="0" fontId="58" fillId="0" borderId="72" xfId="0" applyFont="1" applyBorder="1" applyAlignment="1">
      <alignment horizontal="center" vertical="center" wrapText="1"/>
    </xf>
    <xf numFmtId="0" fontId="68" fillId="0" borderId="28" xfId="46" applyFont="1" applyBorder="1" applyAlignment="1"/>
    <xf numFmtId="0" fontId="68" fillId="0" borderId="73" xfId="46" applyFont="1" applyBorder="1" applyAlignment="1"/>
    <xf numFmtId="0" fontId="0" fillId="0" borderId="155" xfId="0" applyBorder="1" applyAlignment="1">
      <alignment horizontal="center" vertical="center"/>
    </xf>
    <xf numFmtId="0" fontId="49" fillId="26" borderId="114" xfId="0" applyFont="1" applyFill="1" applyBorder="1" applyAlignment="1">
      <alignment horizontal="center" vertical="center"/>
    </xf>
    <xf numFmtId="0" fontId="50" fillId="26" borderId="0" xfId="0" applyFont="1" applyFill="1" applyBorder="1" applyAlignment="1">
      <alignment horizontal="center" vertical="center"/>
    </xf>
    <xf numFmtId="0" fontId="50" fillId="26" borderId="27" xfId="0" applyFont="1" applyFill="1" applyBorder="1" applyAlignment="1">
      <alignment horizontal="center" vertical="center"/>
    </xf>
    <xf numFmtId="0" fontId="50" fillId="26" borderId="114" xfId="0" applyFont="1" applyFill="1" applyBorder="1" applyAlignment="1">
      <alignment horizontal="center" vertical="center"/>
    </xf>
    <xf numFmtId="0" fontId="0" fillId="26" borderId="114" xfId="0" applyFill="1" applyBorder="1" applyAlignment="1">
      <alignment vertical="center"/>
    </xf>
    <xf numFmtId="0" fontId="0" fillId="26" borderId="0" xfId="0" applyFill="1" applyBorder="1" applyAlignment="1">
      <alignment vertical="center"/>
    </xf>
    <xf numFmtId="0" fontId="0" fillId="26" borderId="27" xfId="0" applyFill="1" applyBorder="1" applyAlignment="1">
      <alignment vertical="center"/>
    </xf>
    <xf numFmtId="0" fontId="47" fillId="0" borderId="107" xfId="0" applyFont="1" applyBorder="1" applyAlignment="1">
      <alignment horizontal="center" vertical="center"/>
    </xf>
    <xf numFmtId="0" fontId="48" fillId="0" borderId="137" xfId="0" applyFont="1" applyBorder="1" applyAlignment="1">
      <alignment horizontal="center" vertical="center"/>
    </xf>
    <xf numFmtId="0" fontId="48" fillId="0" borderId="105" xfId="0" applyFont="1" applyBorder="1" applyAlignment="1">
      <alignment horizontal="center" vertical="center"/>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35"/>
    <cellStyle name="Input" xfId="36" builtinId="20" customBuiltin="1"/>
    <cellStyle name="Linked Cell" xfId="37" builtinId="24" customBuiltin="1"/>
    <cellStyle name="Neutral" xfId="38" builtinId="28" customBuiltin="1"/>
    <cellStyle name="Normal" xfId="0" builtinId="0"/>
    <cellStyle name="Normal 2" xfId="39"/>
    <cellStyle name="Normal 2 2" xfId="46"/>
    <cellStyle name="Normal 3" xfId="40"/>
    <cellStyle name="Note" xfId="41" builtinId="10" customBuiltin="1"/>
    <cellStyle name="Output" xfId="42" builtinId="21" customBuiltin="1"/>
    <cellStyle name="Title" xfId="43" builtinId="15" customBuiltin="1"/>
    <cellStyle name="Total" xfId="44" builtinId="25" customBuiltin="1"/>
    <cellStyle name="Warning Text" xfId="4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3</xdr:col>
      <xdr:colOff>76200</xdr:colOff>
      <xdr:row>4</xdr:row>
      <xdr:rowOff>95250</xdr:rowOff>
    </xdr:from>
    <xdr:to>
      <xdr:col>4</xdr:col>
      <xdr:colOff>2362200</xdr:colOff>
      <xdr:row>7</xdr:row>
      <xdr:rowOff>209550</xdr:rowOff>
    </xdr:to>
    <xdr:pic>
      <xdr:nvPicPr>
        <xdr:cNvPr id="249347" name="Picture 1" descr="C:\Tony Goosen\POSTERS\MGC OFFICIAL LOGO white background.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292" t="15131" r="1941" b="7985"/>
        <a:stretch>
          <a:fillRect/>
        </a:stretch>
      </xdr:blipFill>
      <xdr:spPr bwMode="auto">
        <a:xfrm>
          <a:off x="1562100" y="676275"/>
          <a:ext cx="25908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523875</xdr:colOff>
      <xdr:row>4</xdr:row>
      <xdr:rowOff>95250</xdr:rowOff>
    </xdr:from>
    <xdr:to>
      <xdr:col>27</xdr:col>
      <xdr:colOff>752475</xdr:colOff>
      <xdr:row>7</xdr:row>
      <xdr:rowOff>209550</xdr:rowOff>
    </xdr:to>
    <xdr:pic>
      <xdr:nvPicPr>
        <xdr:cNvPr id="249348" name="Picture 1" descr="C:\Tony Goosen\POSTERS\MGC OFFICIAL LOGO white background.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4292" t="15131" r="1941" b="7985"/>
        <a:stretch>
          <a:fillRect/>
        </a:stretch>
      </xdr:blipFill>
      <xdr:spPr bwMode="auto">
        <a:xfrm>
          <a:off x="19802475" y="676275"/>
          <a:ext cx="25717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311149</xdr:colOff>
      <xdr:row>2</xdr:row>
      <xdr:rowOff>1149350</xdr:rowOff>
    </xdr:from>
    <xdr:to>
      <xdr:col>18</xdr:col>
      <xdr:colOff>628649</xdr:colOff>
      <xdr:row>2</xdr:row>
      <xdr:rowOff>1574800</xdr:rowOff>
    </xdr:to>
    <xdr:sp macro="" textlink="">
      <xdr:nvSpPr>
        <xdr:cNvPr id="2" name="Rectangle 1"/>
        <xdr:cNvSpPr/>
      </xdr:nvSpPr>
      <xdr:spPr>
        <a:xfrm>
          <a:off x="4883149" y="1492250"/>
          <a:ext cx="7998460" cy="425450"/>
        </a:xfrm>
        <a:prstGeom prst="rect">
          <a:avLst/>
        </a:prstGeom>
        <a:noFill/>
      </xdr:spPr>
      <xdr:txBody>
        <a:bodyPr wrap="square" lIns="91440" tIns="45720" rIns="91440" bIns="4572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2000" b="1" cap="none" spc="0">
              <a:ln w="1905">
                <a:solidFill>
                  <a:schemeClr val="tx1"/>
                </a:solidFill>
              </a:ln>
              <a:solidFill>
                <a:srgbClr val="FF9933"/>
              </a:solidFill>
              <a:latin typeface="Arial" panose="020B0604020202020204" pitchFamily="34" charset="0"/>
              <a:cs typeface="Arial" panose="020B0604020202020204" pitchFamily="34" charset="0"/>
            </a:rPr>
            <a:t>2019 ORDER OF MERIT 1st QUARTER</a:t>
          </a:r>
        </a:p>
      </xdr:txBody>
    </xdr:sp>
    <xdr:clientData/>
  </xdr:twoCellAnchor>
  <xdr:twoCellAnchor editAs="oneCell">
    <xdr:from>
      <xdr:col>1</xdr:col>
      <xdr:colOff>88899</xdr:colOff>
      <xdr:row>2</xdr:row>
      <xdr:rowOff>129752</xdr:rowOff>
    </xdr:from>
    <xdr:to>
      <xdr:col>4</xdr:col>
      <xdr:colOff>549274</xdr:colOff>
      <xdr:row>2</xdr:row>
      <xdr:rowOff>1123950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899" y="472652"/>
          <a:ext cx="3292475" cy="994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349249</xdr:colOff>
      <xdr:row>2</xdr:row>
      <xdr:rowOff>1174750</xdr:rowOff>
    </xdr:from>
    <xdr:to>
      <xdr:col>31</xdr:col>
      <xdr:colOff>171449</xdr:colOff>
      <xdr:row>3</xdr:row>
      <xdr:rowOff>12700</xdr:rowOff>
    </xdr:to>
    <xdr:sp macro="" textlink="">
      <xdr:nvSpPr>
        <xdr:cNvPr id="5" name="Rectangle 4"/>
        <xdr:cNvSpPr/>
      </xdr:nvSpPr>
      <xdr:spPr>
        <a:xfrm>
          <a:off x="13242289" y="1517650"/>
          <a:ext cx="7503160" cy="422910"/>
        </a:xfrm>
        <a:prstGeom prst="rect">
          <a:avLst/>
        </a:prstGeom>
        <a:noFill/>
      </xdr:spPr>
      <xdr:txBody>
        <a:bodyPr wrap="square" lIns="91440" tIns="45720" rIns="91440" bIns="4572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2000" b="1" cap="none" spc="0">
              <a:ln w="1905">
                <a:solidFill>
                  <a:schemeClr val="tx1"/>
                </a:solidFill>
              </a:ln>
              <a:solidFill>
                <a:srgbClr val="FF9933"/>
              </a:solidFill>
              <a:latin typeface="Arial" panose="020B0604020202020204" pitchFamily="34" charset="0"/>
              <a:cs typeface="Arial" panose="020B0604020202020204" pitchFamily="34" charset="0"/>
            </a:rPr>
            <a:t>2019 ORDER OF MERIT 2nd QUARTER</a:t>
          </a:r>
        </a:p>
      </xdr:txBody>
    </xdr:sp>
    <xdr:clientData/>
  </xdr:twoCellAnchor>
  <xdr:twoCellAnchor>
    <xdr:from>
      <xdr:col>34</xdr:col>
      <xdr:colOff>513080</xdr:colOff>
      <xdr:row>2</xdr:row>
      <xdr:rowOff>1196340</xdr:rowOff>
    </xdr:from>
    <xdr:to>
      <xdr:col>45</xdr:col>
      <xdr:colOff>0</xdr:colOff>
      <xdr:row>3</xdr:row>
      <xdr:rowOff>96520</xdr:rowOff>
    </xdr:to>
    <xdr:sp macro="" textlink="">
      <xdr:nvSpPr>
        <xdr:cNvPr id="6" name="Rectangle 5"/>
        <xdr:cNvSpPr/>
      </xdr:nvSpPr>
      <xdr:spPr>
        <a:xfrm>
          <a:off x="22471380" y="1539240"/>
          <a:ext cx="5671820" cy="487680"/>
        </a:xfrm>
        <a:prstGeom prst="rect">
          <a:avLst/>
        </a:prstGeom>
        <a:noFill/>
      </xdr:spPr>
      <xdr:txBody>
        <a:bodyPr wrap="square" lIns="91440" tIns="45720" rIns="91440" bIns="4572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2000" b="1" cap="none" spc="0">
              <a:ln w="1905">
                <a:solidFill>
                  <a:schemeClr val="tx1"/>
                </a:solidFill>
              </a:ln>
              <a:solidFill>
                <a:srgbClr val="FF9933"/>
              </a:solidFill>
              <a:latin typeface="Arial" panose="020B0604020202020204" pitchFamily="34" charset="0"/>
              <a:cs typeface="Arial" panose="020B0604020202020204" pitchFamily="34" charset="0"/>
            </a:rPr>
            <a:t>2019 ORDER OF MERIT 3rd QUARTER</a:t>
          </a:r>
        </a:p>
      </xdr:txBody>
    </xdr:sp>
    <xdr:clientData/>
  </xdr:twoCellAnchor>
  <xdr:twoCellAnchor editAs="oneCell">
    <xdr:from>
      <xdr:col>49</xdr:col>
      <xdr:colOff>25400</xdr:colOff>
      <xdr:row>2</xdr:row>
      <xdr:rowOff>241300</xdr:rowOff>
    </xdr:from>
    <xdr:to>
      <xdr:col>52</xdr:col>
      <xdr:colOff>38100</xdr:colOff>
      <xdr:row>2</xdr:row>
      <xdr:rowOff>1365250</xdr:rowOff>
    </xdr:to>
    <xdr:pic>
      <xdr:nvPicPr>
        <xdr:cNvPr id="7" name="Picture 1" descr="C:\Users\USER\AppData\Local\Microsoft\Windows\Temporary Internet Files\Content.Outlook\EWZR8B1E\Log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59400" y="584200"/>
          <a:ext cx="184150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48</xdr:col>
      <xdr:colOff>0</xdr:colOff>
      <xdr:row>13</xdr:row>
      <xdr:rowOff>115975</xdr:rowOff>
    </xdr:from>
    <xdr:ext cx="184731" cy="224998"/>
    <xdr:sp macro="" textlink="">
      <xdr:nvSpPr>
        <xdr:cNvPr id="12" name="TextBox 11"/>
        <xdr:cNvSpPr txBox="1"/>
      </xdr:nvSpPr>
      <xdr:spPr>
        <a:xfrm>
          <a:off x="30876240" y="4230775"/>
          <a:ext cx="184731"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900" b="1">
            <a:latin typeface="Arial" pitchFamily="34" charset="0"/>
            <a:cs typeface="Arial" pitchFamily="34" charset="0"/>
          </a:endParaRPr>
        </a:p>
      </xdr:txBody>
    </xdr:sp>
    <xdr:clientData/>
  </xdr:oneCellAnchor>
  <xdr:twoCellAnchor>
    <xdr:from>
      <xdr:col>54</xdr:col>
      <xdr:colOff>175260</xdr:colOff>
      <xdr:row>2</xdr:row>
      <xdr:rowOff>1191260</xdr:rowOff>
    </xdr:from>
    <xdr:to>
      <xdr:col>58</xdr:col>
      <xdr:colOff>419100</xdr:colOff>
      <xdr:row>3</xdr:row>
      <xdr:rowOff>91440</xdr:rowOff>
    </xdr:to>
    <xdr:sp macro="" textlink="">
      <xdr:nvSpPr>
        <xdr:cNvPr id="10" name="Rectangle 9"/>
        <xdr:cNvSpPr/>
      </xdr:nvSpPr>
      <xdr:spPr>
        <a:xfrm>
          <a:off x="33246060" y="1534160"/>
          <a:ext cx="3533140" cy="487680"/>
        </a:xfrm>
        <a:prstGeom prst="rect">
          <a:avLst/>
        </a:prstGeom>
        <a:noFill/>
      </xdr:spPr>
      <xdr:txBody>
        <a:bodyPr wrap="square" lIns="91440" tIns="45720" rIns="91440" bIns="4572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2000" b="1" cap="none" spc="0">
              <a:ln w="1905">
                <a:solidFill>
                  <a:schemeClr val="tx1"/>
                </a:solidFill>
              </a:ln>
              <a:solidFill>
                <a:srgbClr val="FF9933"/>
              </a:solidFill>
              <a:latin typeface="Arial" panose="020B0604020202020204" pitchFamily="34" charset="0"/>
              <a:cs typeface="Arial" panose="020B0604020202020204" pitchFamily="34" charset="0"/>
            </a:rPr>
            <a:t>2019 OOM</a:t>
          </a:r>
          <a:r>
            <a:rPr lang="en-US" sz="2000" b="1" cap="none" spc="0" baseline="0">
              <a:ln w="1905">
                <a:solidFill>
                  <a:schemeClr val="tx1"/>
                </a:solidFill>
              </a:ln>
              <a:solidFill>
                <a:srgbClr val="FF9933"/>
              </a:solidFill>
              <a:latin typeface="Arial" panose="020B0604020202020204" pitchFamily="34" charset="0"/>
              <a:cs typeface="Arial" panose="020B0604020202020204" pitchFamily="34" charset="0"/>
            </a:rPr>
            <a:t> OVERALL</a:t>
          </a:r>
          <a:endParaRPr lang="en-US" sz="2000" b="1" cap="none" spc="0">
            <a:ln w="1905">
              <a:solidFill>
                <a:schemeClr val="tx1"/>
              </a:solidFill>
            </a:ln>
            <a:solidFill>
              <a:srgbClr val="FF9933"/>
            </a:solidFill>
            <a:latin typeface="Arial" panose="020B0604020202020204" pitchFamily="34" charset="0"/>
            <a:cs typeface="Arial" panose="020B0604020202020204" pitchFamily="34" charset="0"/>
          </a:endParaRPr>
        </a:p>
      </xdr:txBody>
    </xdr:sp>
    <xdr:clientData/>
  </xdr:twoCellAnchor>
  <xdr:oneCellAnchor>
    <xdr:from>
      <xdr:col>56</xdr:col>
      <xdr:colOff>472440</xdr:colOff>
      <xdr:row>2</xdr:row>
      <xdr:rowOff>59690</xdr:rowOff>
    </xdr:from>
    <xdr:ext cx="1821180" cy="1123950"/>
    <xdr:pic>
      <xdr:nvPicPr>
        <xdr:cNvPr id="11" name="Picture 1" descr="C:\Users\USER\AppData\Local\Microsoft\Windows\Temporary Internet Files\Content.Outlook\EWZR8B1E\Log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189160" y="410210"/>
          <a:ext cx="182118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xdr:col>
      <xdr:colOff>990600</xdr:colOff>
      <xdr:row>2</xdr:row>
      <xdr:rowOff>1229360</xdr:rowOff>
    </xdr:from>
    <xdr:to>
      <xdr:col>53</xdr:col>
      <xdr:colOff>516890</xdr:colOff>
      <xdr:row>3</xdr:row>
      <xdr:rowOff>129540</xdr:rowOff>
    </xdr:to>
    <xdr:sp macro="" textlink="">
      <xdr:nvSpPr>
        <xdr:cNvPr id="14" name="Rectangle 13"/>
        <xdr:cNvSpPr/>
      </xdr:nvSpPr>
      <xdr:spPr>
        <a:xfrm>
          <a:off x="1841500" y="1572260"/>
          <a:ext cx="5584190" cy="487680"/>
        </a:xfrm>
        <a:prstGeom prst="rect">
          <a:avLst/>
        </a:prstGeom>
        <a:noFill/>
      </xdr:spPr>
      <xdr:txBody>
        <a:bodyPr wrap="square" lIns="91440" tIns="45720" rIns="91440" bIns="4572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2000" b="1" cap="none" spc="0">
              <a:ln w="1905">
                <a:solidFill>
                  <a:schemeClr val="tx1"/>
                </a:solidFill>
              </a:ln>
              <a:solidFill>
                <a:srgbClr val="FF9933"/>
              </a:solidFill>
              <a:latin typeface="Arial" panose="020B0604020202020204" pitchFamily="34" charset="0"/>
              <a:cs typeface="Arial" panose="020B0604020202020204" pitchFamily="34" charset="0"/>
            </a:rPr>
            <a:t>2019 ORDER OF MERIT 4th</a:t>
          </a:r>
          <a:r>
            <a:rPr lang="en-US" sz="2000" b="1" cap="none" spc="0" baseline="0">
              <a:ln w="1905">
                <a:solidFill>
                  <a:schemeClr val="tx1"/>
                </a:solidFill>
              </a:ln>
              <a:solidFill>
                <a:srgbClr val="FF9933"/>
              </a:solidFill>
              <a:latin typeface="Arial" panose="020B0604020202020204" pitchFamily="34" charset="0"/>
              <a:cs typeface="Arial" panose="020B0604020202020204" pitchFamily="34" charset="0"/>
            </a:rPr>
            <a:t> </a:t>
          </a:r>
          <a:r>
            <a:rPr lang="en-US" sz="2000" b="1" cap="none" spc="0">
              <a:ln w="1905">
                <a:solidFill>
                  <a:schemeClr val="tx1"/>
                </a:solidFill>
              </a:ln>
              <a:solidFill>
                <a:srgbClr val="FF9933"/>
              </a:solidFill>
              <a:latin typeface="Arial" panose="020B0604020202020204" pitchFamily="34" charset="0"/>
              <a:cs typeface="Arial" panose="020B0604020202020204" pitchFamily="34" charset="0"/>
            </a:rPr>
            <a:t>QUARTER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479426</xdr:colOff>
      <xdr:row>2</xdr:row>
      <xdr:rowOff>1098550</xdr:rowOff>
    </xdr:from>
    <xdr:to>
      <xdr:col>21</xdr:col>
      <xdr:colOff>285750</xdr:colOff>
      <xdr:row>2</xdr:row>
      <xdr:rowOff>1527175</xdr:rowOff>
    </xdr:to>
    <xdr:sp macro="" textlink="">
      <xdr:nvSpPr>
        <xdr:cNvPr id="3" name="Rectangle 2"/>
        <xdr:cNvSpPr/>
      </xdr:nvSpPr>
      <xdr:spPr>
        <a:xfrm>
          <a:off x="16951326" y="1441450"/>
          <a:ext cx="2765424" cy="428625"/>
        </a:xfrm>
        <a:prstGeom prst="rect">
          <a:avLst/>
        </a:prstGeom>
        <a:noFill/>
      </xdr:spPr>
      <xdr:txBody>
        <a:bodyPr wrap="square" lIns="91440" tIns="45720" rIns="91440" bIns="4572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lnSpc>
              <a:spcPts val="1700"/>
            </a:lnSpc>
          </a:pPr>
          <a:r>
            <a:rPr lang="en-US" sz="2000" b="1" cap="none" spc="0">
              <a:ln w="1905">
                <a:solidFill>
                  <a:schemeClr val="tx1"/>
                </a:solidFill>
              </a:ln>
              <a:solidFill>
                <a:srgbClr val="FF9933"/>
              </a:solidFill>
              <a:latin typeface="Arial" panose="020B0604020202020204" pitchFamily="34" charset="0"/>
              <a:cs typeface="Arial" panose="020B0604020202020204" pitchFamily="34" charset="0"/>
            </a:rPr>
            <a:t>      2019 OOM</a:t>
          </a:r>
        </a:p>
        <a:p>
          <a:pPr algn="l">
            <a:lnSpc>
              <a:spcPts val="1700"/>
            </a:lnSpc>
          </a:pPr>
          <a:r>
            <a:rPr lang="en-US" sz="2000" b="1" cap="none" spc="0">
              <a:ln w="1905">
                <a:solidFill>
                  <a:schemeClr val="tx1"/>
                </a:solidFill>
              </a:ln>
              <a:solidFill>
                <a:srgbClr val="FF9933"/>
              </a:solidFill>
              <a:latin typeface="Arial" panose="020B0604020202020204" pitchFamily="34" charset="0"/>
              <a:cs typeface="Arial" panose="020B0604020202020204" pitchFamily="34" charset="0"/>
            </a:rPr>
            <a:t> YEAR TO DATE</a:t>
          </a:r>
        </a:p>
      </xdr:txBody>
    </xdr:sp>
    <xdr:clientData/>
  </xdr:twoCellAnchor>
  <xdr:twoCellAnchor editAs="oneCell">
    <xdr:from>
      <xdr:col>2</xdr:col>
      <xdr:colOff>428625</xdr:colOff>
      <xdr:row>2</xdr:row>
      <xdr:rowOff>95250</xdr:rowOff>
    </xdr:from>
    <xdr:to>
      <xdr:col>8</xdr:col>
      <xdr:colOff>247650</xdr:colOff>
      <xdr:row>2</xdr:row>
      <xdr:rowOff>1457325</xdr:rowOff>
    </xdr:to>
    <xdr:pic>
      <xdr:nvPicPr>
        <xdr:cNvPr id="275757"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4950" y="428625"/>
          <a:ext cx="447675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120649</xdr:colOff>
      <xdr:row>2</xdr:row>
      <xdr:rowOff>1184275</xdr:rowOff>
    </xdr:from>
    <xdr:to>
      <xdr:col>17</xdr:col>
      <xdr:colOff>723900</xdr:colOff>
      <xdr:row>3</xdr:row>
      <xdr:rowOff>22225</xdr:rowOff>
    </xdr:to>
    <xdr:sp macro="" textlink="">
      <xdr:nvSpPr>
        <xdr:cNvPr id="10" name="Rectangle 9"/>
        <xdr:cNvSpPr/>
      </xdr:nvSpPr>
      <xdr:spPr>
        <a:xfrm>
          <a:off x="5797549" y="1527175"/>
          <a:ext cx="5734051" cy="425450"/>
        </a:xfrm>
        <a:prstGeom prst="rect">
          <a:avLst/>
        </a:prstGeom>
        <a:noFill/>
      </xdr:spPr>
      <xdr:txBody>
        <a:bodyPr wrap="square" lIns="91440" tIns="45720" rIns="91440" bIns="4572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2000" b="1" cap="none" spc="0">
              <a:ln w="1905">
                <a:solidFill>
                  <a:schemeClr val="tx1"/>
                </a:solidFill>
              </a:ln>
              <a:solidFill>
                <a:srgbClr val="FF9933"/>
              </a:solidFill>
              <a:latin typeface="Arial" panose="020B0604020202020204" pitchFamily="34" charset="0"/>
              <a:cs typeface="Arial" panose="020B0604020202020204" pitchFamily="34" charset="0"/>
            </a:rPr>
            <a:t>2019 ORDER OF MERIT 2nd QUARTER</a:t>
          </a:r>
        </a:p>
      </xdr:txBody>
    </xdr:sp>
    <xdr:clientData/>
  </xdr:twoCellAnchor>
  <xdr:twoCellAnchor editAs="oneCell">
    <xdr:from>
      <xdr:col>19</xdr:col>
      <xdr:colOff>161925</xdr:colOff>
      <xdr:row>2</xdr:row>
      <xdr:rowOff>38100</xdr:rowOff>
    </xdr:from>
    <xdr:to>
      <xdr:col>20</xdr:col>
      <xdr:colOff>85725</xdr:colOff>
      <xdr:row>2</xdr:row>
      <xdr:rowOff>1104900</xdr:rowOff>
    </xdr:to>
    <xdr:pic>
      <xdr:nvPicPr>
        <xdr:cNvPr id="275759" name="Picture 1" descr="C:\Users\USER\AppData\Local\Microsoft\Windows\Temporary Internet Files\Content.Outlook\EWZR8B1E\Log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96775" y="371475"/>
          <a:ext cx="16954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323850</xdr:colOff>
      <xdr:row>2</xdr:row>
      <xdr:rowOff>76200</xdr:rowOff>
    </xdr:from>
    <xdr:to>
      <xdr:col>13</xdr:col>
      <xdr:colOff>419100</xdr:colOff>
      <xdr:row>2</xdr:row>
      <xdr:rowOff>1200150</xdr:rowOff>
    </xdr:to>
    <xdr:pic>
      <xdr:nvPicPr>
        <xdr:cNvPr id="275760" name="Picture 1" descr="C:\Users\USER\AppData\Local\Microsoft\Windows\Temporary Internet Files\Content.Outlook\EWZR8B1E\Log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00900" y="409575"/>
          <a:ext cx="18097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479426</xdr:colOff>
      <xdr:row>2</xdr:row>
      <xdr:rowOff>1098550</xdr:rowOff>
    </xdr:from>
    <xdr:to>
      <xdr:col>19</xdr:col>
      <xdr:colOff>285750</xdr:colOff>
      <xdr:row>2</xdr:row>
      <xdr:rowOff>1527175</xdr:rowOff>
    </xdr:to>
    <xdr:sp macro="" textlink="">
      <xdr:nvSpPr>
        <xdr:cNvPr id="2" name="Rectangle 1"/>
        <xdr:cNvSpPr/>
      </xdr:nvSpPr>
      <xdr:spPr>
        <a:xfrm>
          <a:off x="11254106" y="1441450"/>
          <a:ext cx="2930524" cy="428625"/>
        </a:xfrm>
        <a:prstGeom prst="rect">
          <a:avLst/>
        </a:prstGeom>
        <a:noFill/>
      </xdr:spPr>
      <xdr:txBody>
        <a:bodyPr wrap="square" lIns="91440" tIns="45720" rIns="91440" bIns="4572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lnSpc>
              <a:spcPts val="1700"/>
            </a:lnSpc>
          </a:pPr>
          <a:r>
            <a:rPr lang="en-US" sz="2000" b="1" cap="none" spc="0">
              <a:ln w="1905">
                <a:solidFill>
                  <a:schemeClr val="tx1"/>
                </a:solidFill>
              </a:ln>
              <a:solidFill>
                <a:srgbClr val="FF9933"/>
              </a:solidFill>
              <a:latin typeface="Arial" panose="020B0604020202020204" pitchFamily="34" charset="0"/>
              <a:cs typeface="Arial" panose="020B0604020202020204" pitchFamily="34" charset="0"/>
            </a:rPr>
            <a:t>      2019 OOM</a:t>
          </a:r>
        </a:p>
        <a:p>
          <a:pPr algn="l">
            <a:lnSpc>
              <a:spcPts val="1700"/>
            </a:lnSpc>
          </a:pPr>
          <a:r>
            <a:rPr lang="en-US" sz="2000" b="1" cap="none" spc="0">
              <a:ln w="1905">
                <a:solidFill>
                  <a:schemeClr val="tx1"/>
                </a:solidFill>
              </a:ln>
              <a:solidFill>
                <a:srgbClr val="FF9933"/>
              </a:solidFill>
              <a:latin typeface="Arial" panose="020B0604020202020204" pitchFamily="34" charset="0"/>
              <a:cs typeface="Arial" panose="020B0604020202020204" pitchFamily="34" charset="0"/>
            </a:rPr>
            <a:t> YEAR TO DATE</a:t>
          </a:r>
        </a:p>
      </xdr:txBody>
    </xdr:sp>
    <xdr:clientData/>
  </xdr:twoCellAnchor>
  <xdr:twoCellAnchor editAs="oneCell">
    <xdr:from>
      <xdr:col>2</xdr:col>
      <xdr:colOff>200025</xdr:colOff>
      <xdr:row>2</xdr:row>
      <xdr:rowOff>133350</xdr:rowOff>
    </xdr:from>
    <xdr:to>
      <xdr:col>7</xdr:col>
      <xdr:colOff>181610</xdr:colOff>
      <xdr:row>2</xdr:row>
      <xdr:rowOff>1495425</xdr:rowOff>
    </xdr:to>
    <xdr:pic>
      <xdr:nvPicPr>
        <xdr:cNvPr id="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9685" y="476250"/>
          <a:ext cx="460438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374649</xdr:colOff>
      <xdr:row>2</xdr:row>
      <xdr:rowOff>1184275</xdr:rowOff>
    </xdr:from>
    <xdr:to>
      <xdr:col>17</xdr:col>
      <xdr:colOff>292100</xdr:colOff>
      <xdr:row>3</xdr:row>
      <xdr:rowOff>22225</xdr:rowOff>
    </xdr:to>
    <xdr:sp macro="" textlink="">
      <xdr:nvSpPr>
        <xdr:cNvPr id="4" name="Rectangle 3"/>
        <xdr:cNvSpPr/>
      </xdr:nvSpPr>
      <xdr:spPr>
        <a:xfrm>
          <a:off x="5106669" y="1527175"/>
          <a:ext cx="6440171" cy="422910"/>
        </a:xfrm>
        <a:prstGeom prst="rect">
          <a:avLst/>
        </a:prstGeom>
        <a:noFill/>
      </xdr:spPr>
      <xdr:txBody>
        <a:bodyPr wrap="square" lIns="91440" tIns="45720" rIns="91440" bIns="4572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700" b="1" cap="none" spc="0">
              <a:ln w="1905">
                <a:solidFill>
                  <a:schemeClr val="tx1"/>
                </a:solidFill>
              </a:ln>
              <a:solidFill>
                <a:srgbClr val="FF9933"/>
              </a:solidFill>
              <a:latin typeface="Arial" panose="020B0604020202020204" pitchFamily="34" charset="0"/>
              <a:cs typeface="Arial" panose="020B0604020202020204" pitchFamily="34" charset="0"/>
            </a:rPr>
            <a:t>2019 ORDER OF MERIT 3RD QUARTER</a:t>
          </a:r>
        </a:p>
      </xdr:txBody>
    </xdr:sp>
    <xdr:clientData/>
  </xdr:twoCellAnchor>
  <xdr:twoCellAnchor editAs="oneCell">
    <xdr:from>
      <xdr:col>17</xdr:col>
      <xdr:colOff>161925</xdr:colOff>
      <xdr:row>2</xdr:row>
      <xdr:rowOff>38100</xdr:rowOff>
    </xdr:from>
    <xdr:to>
      <xdr:col>18</xdr:col>
      <xdr:colOff>85725</xdr:colOff>
      <xdr:row>2</xdr:row>
      <xdr:rowOff>1104900</xdr:rowOff>
    </xdr:to>
    <xdr:pic>
      <xdr:nvPicPr>
        <xdr:cNvPr id="5" name="Picture 1" descr="C:\Users\USER\AppData\Local\Microsoft\Windows\Temporary Internet Files\Content.Outlook\EWZR8B1E\Log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16665" y="381000"/>
          <a:ext cx="174498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323850</xdr:colOff>
      <xdr:row>2</xdr:row>
      <xdr:rowOff>76200</xdr:rowOff>
    </xdr:from>
    <xdr:to>
      <xdr:col>13</xdr:col>
      <xdr:colOff>419100</xdr:colOff>
      <xdr:row>2</xdr:row>
      <xdr:rowOff>1200150</xdr:rowOff>
    </xdr:to>
    <xdr:pic>
      <xdr:nvPicPr>
        <xdr:cNvPr id="6" name="Picture 1" descr="C:\Users\USER\AppData\Local\Microsoft\Windows\Temporary Internet Files\Content.Outlook\EWZR8B1E\Log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72350" y="419100"/>
          <a:ext cx="185547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16</xdr:col>
      <xdr:colOff>479426</xdr:colOff>
      <xdr:row>2</xdr:row>
      <xdr:rowOff>1098550</xdr:rowOff>
    </xdr:from>
    <xdr:to>
      <xdr:col>19</xdr:col>
      <xdr:colOff>285750</xdr:colOff>
      <xdr:row>2</xdr:row>
      <xdr:rowOff>1527175</xdr:rowOff>
    </xdr:to>
    <xdr:sp macro="" textlink="">
      <xdr:nvSpPr>
        <xdr:cNvPr id="2" name="Rectangle 1"/>
        <xdr:cNvSpPr/>
      </xdr:nvSpPr>
      <xdr:spPr>
        <a:xfrm>
          <a:off x="11254106" y="1441450"/>
          <a:ext cx="2930524" cy="428625"/>
        </a:xfrm>
        <a:prstGeom prst="rect">
          <a:avLst/>
        </a:prstGeom>
        <a:noFill/>
      </xdr:spPr>
      <xdr:txBody>
        <a:bodyPr wrap="square" lIns="91440" tIns="45720" rIns="91440" bIns="4572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lnSpc>
              <a:spcPts val="1700"/>
            </a:lnSpc>
          </a:pPr>
          <a:r>
            <a:rPr lang="en-US" sz="2000" b="1" cap="none" spc="0">
              <a:ln w="1905">
                <a:solidFill>
                  <a:schemeClr val="tx1"/>
                </a:solidFill>
              </a:ln>
              <a:solidFill>
                <a:srgbClr val="FF9933"/>
              </a:solidFill>
              <a:latin typeface="Arial" panose="020B0604020202020204" pitchFamily="34" charset="0"/>
              <a:cs typeface="Arial" panose="020B0604020202020204" pitchFamily="34" charset="0"/>
            </a:rPr>
            <a:t>      2019 OOM</a:t>
          </a:r>
        </a:p>
        <a:p>
          <a:pPr algn="l">
            <a:lnSpc>
              <a:spcPts val="1700"/>
            </a:lnSpc>
          </a:pPr>
          <a:r>
            <a:rPr lang="en-US" sz="2000" b="1" cap="none" spc="0">
              <a:ln w="1905">
                <a:solidFill>
                  <a:schemeClr val="tx1"/>
                </a:solidFill>
              </a:ln>
              <a:solidFill>
                <a:srgbClr val="FF9933"/>
              </a:solidFill>
              <a:latin typeface="Arial" panose="020B0604020202020204" pitchFamily="34" charset="0"/>
              <a:cs typeface="Arial" panose="020B0604020202020204" pitchFamily="34" charset="0"/>
            </a:rPr>
            <a:t> YEAR TO DATE</a:t>
          </a:r>
        </a:p>
      </xdr:txBody>
    </xdr:sp>
    <xdr:clientData/>
  </xdr:twoCellAnchor>
  <xdr:twoCellAnchor editAs="oneCell">
    <xdr:from>
      <xdr:col>2</xdr:col>
      <xdr:colOff>200025</xdr:colOff>
      <xdr:row>2</xdr:row>
      <xdr:rowOff>133350</xdr:rowOff>
    </xdr:from>
    <xdr:to>
      <xdr:col>8</xdr:col>
      <xdr:colOff>19050</xdr:colOff>
      <xdr:row>2</xdr:row>
      <xdr:rowOff>1495425</xdr:rowOff>
    </xdr:to>
    <xdr:pic>
      <xdr:nvPicPr>
        <xdr:cNvPr id="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9685" y="476250"/>
          <a:ext cx="460438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374649</xdr:colOff>
      <xdr:row>2</xdr:row>
      <xdr:rowOff>1184275</xdr:rowOff>
    </xdr:from>
    <xdr:to>
      <xdr:col>17</xdr:col>
      <xdr:colOff>292100</xdr:colOff>
      <xdr:row>3</xdr:row>
      <xdr:rowOff>22225</xdr:rowOff>
    </xdr:to>
    <xdr:sp macro="" textlink="">
      <xdr:nvSpPr>
        <xdr:cNvPr id="4" name="Rectangle 3"/>
        <xdr:cNvSpPr/>
      </xdr:nvSpPr>
      <xdr:spPr>
        <a:xfrm>
          <a:off x="5106669" y="1527175"/>
          <a:ext cx="6440171" cy="422910"/>
        </a:xfrm>
        <a:prstGeom prst="rect">
          <a:avLst/>
        </a:prstGeom>
        <a:noFill/>
      </xdr:spPr>
      <xdr:txBody>
        <a:bodyPr wrap="square" lIns="91440" tIns="45720" rIns="91440" bIns="4572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700" b="1" cap="none" spc="0">
              <a:ln w="1905">
                <a:solidFill>
                  <a:schemeClr val="tx1"/>
                </a:solidFill>
              </a:ln>
              <a:solidFill>
                <a:srgbClr val="FF9933"/>
              </a:solidFill>
              <a:latin typeface="Arial" panose="020B0604020202020204" pitchFamily="34" charset="0"/>
              <a:cs typeface="Arial" panose="020B0604020202020204" pitchFamily="34" charset="0"/>
            </a:rPr>
            <a:t>2019 ORDER OF MERIT 3RD QUARTER</a:t>
          </a:r>
        </a:p>
      </xdr:txBody>
    </xdr:sp>
    <xdr:clientData/>
  </xdr:twoCellAnchor>
  <xdr:twoCellAnchor editAs="oneCell">
    <xdr:from>
      <xdr:col>17</xdr:col>
      <xdr:colOff>161925</xdr:colOff>
      <xdr:row>2</xdr:row>
      <xdr:rowOff>38100</xdr:rowOff>
    </xdr:from>
    <xdr:to>
      <xdr:col>18</xdr:col>
      <xdr:colOff>85725</xdr:colOff>
      <xdr:row>2</xdr:row>
      <xdr:rowOff>1104900</xdr:rowOff>
    </xdr:to>
    <xdr:pic>
      <xdr:nvPicPr>
        <xdr:cNvPr id="5" name="Picture 1" descr="C:\Users\USER\AppData\Local\Microsoft\Windows\Temporary Internet Files\Content.Outlook\EWZR8B1E\Log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16665" y="381000"/>
          <a:ext cx="174498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323850</xdr:colOff>
      <xdr:row>2</xdr:row>
      <xdr:rowOff>76200</xdr:rowOff>
    </xdr:from>
    <xdr:to>
      <xdr:col>13</xdr:col>
      <xdr:colOff>419100</xdr:colOff>
      <xdr:row>2</xdr:row>
      <xdr:rowOff>1200150</xdr:rowOff>
    </xdr:to>
    <xdr:pic>
      <xdr:nvPicPr>
        <xdr:cNvPr id="6" name="Picture 1" descr="C:\Users\USER\AppData\Local\Microsoft\Windows\Temporary Internet Files\Content.Outlook\EWZR8B1E\Log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72350" y="419100"/>
          <a:ext cx="185547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12</xdr:col>
      <xdr:colOff>479426</xdr:colOff>
      <xdr:row>2</xdr:row>
      <xdr:rowOff>1098550</xdr:rowOff>
    </xdr:from>
    <xdr:to>
      <xdr:col>15</xdr:col>
      <xdr:colOff>285750</xdr:colOff>
      <xdr:row>2</xdr:row>
      <xdr:rowOff>1527175</xdr:rowOff>
    </xdr:to>
    <xdr:sp macro="" textlink="">
      <xdr:nvSpPr>
        <xdr:cNvPr id="2" name="Rectangle 1"/>
        <xdr:cNvSpPr/>
      </xdr:nvSpPr>
      <xdr:spPr>
        <a:xfrm>
          <a:off x="11290301" y="1431925"/>
          <a:ext cx="2854324" cy="428625"/>
        </a:xfrm>
        <a:prstGeom prst="rect">
          <a:avLst/>
        </a:prstGeom>
        <a:noFill/>
      </xdr:spPr>
      <xdr:txBody>
        <a:bodyPr wrap="square" lIns="91440" tIns="45720" rIns="91440" bIns="4572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lnSpc>
              <a:spcPts val="1700"/>
            </a:lnSpc>
          </a:pPr>
          <a:r>
            <a:rPr lang="en-US" sz="2000" b="1" cap="none" spc="0">
              <a:ln w="1905">
                <a:solidFill>
                  <a:schemeClr val="tx1"/>
                </a:solidFill>
              </a:ln>
              <a:solidFill>
                <a:srgbClr val="FF9933"/>
              </a:solidFill>
              <a:latin typeface="Arial" panose="020B0604020202020204" pitchFamily="34" charset="0"/>
              <a:cs typeface="Arial" panose="020B0604020202020204" pitchFamily="34" charset="0"/>
            </a:rPr>
            <a:t>      2019 OOM</a:t>
          </a:r>
        </a:p>
        <a:p>
          <a:pPr algn="l">
            <a:lnSpc>
              <a:spcPts val="1700"/>
            </a:lnSpc>
          </a:pPr>
          <a:r>
            <a:rPr lang="en-US" sz="2000" b="1" cap="none" spc="0">
              <a:ln w="1905">
                <a:solidFill>
                  <a:schemeClr val="tx1"/>
                </a:solidFill>
              </a:ln>
              <a:solidFill>
                <a:srgbClr val="FF9933"/>
              </a:solidFill>
              <a:latin typeface="Arial" panose="020B0604020202020204" pitchFamily="34" charset="0"/>
              <a:cs typeface="Arial" panose="020B0604020202020204" pitchFamily="34" charset="0"/>
            </a:rPr>
            <a:t> YEAR TO DATE</a:t>
          </a:r>
        </a:p>
      </xdr:txBody>
    </xdr:sp>
    <xdr:clientData/>
  </xdr:twoCellAnchor>
  <xdr:twoCellAnchor editAs="oneCell">
    <xdr:from>
      <xdr:col>1</xdr:col>
      <xdr:colOff>127000</xdr:colOff>
      <xdr:row>2</xdr:row>
      <xdr:rowOff>59695</xdr:rowOff>
    </xdr:from>
    <xdr:to>
      <xdr:col>5</xdr:col>
      <xdr:colOff>3810</xdr:colOff>
      <xdr:row>2</xdr:row>
      <xdr:rowOff>1228725</xdr:rowOff>
    </xdr:to>
    <xdr:pic>
      <xdr:nvPicPr>
        <xdr:cNvPr id="3"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02595"/>
          <a:ext cx="3864610" cy="1169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495301</xdr:colOff>
      <xdr:row>2</xdr:row>
      <xdr:rowOff>1133475</xdr:rowOff>
    </xdr:from>
    <xdr:to>
      <xdr:col>11</xdr:col>
      <xdr:colOff>457201</xdr:colOff>
      <xdr:row>2</xdr:row>
      <xdr:rowOff>1558925</xdr:rowOff>
    </xdr:to>
    <xdr:sp macro="" textlink="">
      <xdr:nvSpPr>
        <xdr:cNvPr id="4" name="Rectangle 3"/>
        <xdr:cNvSpPr/>
      </xdr:nvSpPr>
      <xdr:spPr>
        <a:xfrm>
          <a:off x="3949701" y="1476375"/>
          <a:ext cx="4724400" cy="425450"/>
        </a:xfrm>
        <a:prstGeom prst="rect">
          <a:avLst/>
        </a:prstGeom>
        <a:noFill/>
      </xdr:spPr>
      <xdr:txBody>
        <a:bodyPr wrap="square" lIns="91440" tIns="45720" rIns="91440" bIns="4572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700" b="1" cap="none" spc="0">
              <a:ln w="1905">
                <a:solidFill>
                  <a:schemeClr val="tx1"/>
                </a:solidFill>
              </a:ln>
              <a:solidFill>
                <a:srgbClr val="FF9933"/>
              </a:solidFill>
              <a:latin typeface="Arial" panose="020B0604020202020204" pitchFamily="34" charset="0"/>
              <a:cs typeface="Arial" panose="020B0604020202020204" pitchFamily="34" charset="0"/>
            </a:rPr>
            <a:t>2019 ORDER OF MERIT 4TH QUARTER</a:t>
          </a:r>
        </a:p>
      </xdr:txBody>
    </xdr:sp>
    <xdr:clientData/>
  </xdr:twoCellAnchor>
  <xdr:twoCellAnchor editAs="oneCell">
    <xdr:from>
      <xdr:col>13</xdr:col>
      <xdr:colOff>161925</xdr:colOff>
      <xdr:row>2</xdr:row>
      <xdr:rowOff>38100</xdr:rowOff>
    </xdr:from>
    <xdr:to>
      <xdr:col>14</xdr:col>
      <xdr:colOff>85725</xdr:colOff>
      <xdr:row>2</xdr:row>
      <xdr:rowOff>1104900</xdr:rowOff>
    </xdr:to>
    <xdr:pic>
      <xdr:nvPicPr>
        <xdr:cNvPr id="5" name="Picture 1" descr="C:\Users\USER\AppData\Local\Microsoft\Windows\Temporary Internet Files\Content.Outlook\EWZR8B1E\Log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49050" y="371475"/>
          <a:ext cx="16954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6350</xdr:colOff>
      <xdr:row>2</xdr:row>
      <xdr:rowOff>50800</xdr:rowOff>
    </xdr:from>
    <xdr:to>
      <xdr:col>9</xdr:col>
      <xdr:colOff>419100</xdr:colOff>
      <xdr:row>2</xdr:row>
      <xdr:rowOff>1174750</xdr:rowOff>
    </xdr:to>
    <xdr:pic>
      <xdr:nvPicPr>
        <xdr:cNvPr id="6" name="Picture 1" descr="C:\Users\USER\AppData\Local\Microsoft\Windows\Temporary Internet Files\Content.Outlook\EWZR8B1E\Log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29250" y="393700"/>
          <a:ext cx="18097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0</xdr:colOff>
      <xdr:row>8</xdr:row>
      <xdr:rowOff>115975</xdr:rowOff>
    </xdr:from>
    <xdr:ext cx="184731" cy="224998"/>
    <xdr:sp macro="" textlink="">
      <xdr:nvSpPr>
        <xdr:cNvPr id="8" name="TextBox 7"/>
        <xdr:cNvSpPr txBox="1"/>
      </xdr:nvSpPr>
      <xdr:spPr>
        <a:xfrm>
          <a:off x="29289375" y="4211725"/>
          <a:ext cx="184731"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900" b="1">
            <a:latin typeface="Arial" pitchFamily="34" charset="0"/>
            <a:cs typeface="Arial" pitchFamily="34" charset="0"/>
          </a:endParaRPr>
        </a:p>
      </xdr:txBody>
    </xdr:sp>
    <xdr:clientData/>
  </xdr:oneCellAnchor>
  <xdr:oneCellAnchor>
    <xdr:from>
      <xdr:col>5</xdr:col>
      <xdr:colOff>0</xdr:colOff>
      <xdr:row>18</xdr:row>
      <xdr:rowOff>115975</xdr:rowOff>
    </xdr:from>
    <xdr:ext cx="184731" cy="224998"/>
    <xdr:sp macro="" textlink="">
      <xdr:nvSpPr>
        <xdr:cNvPr id="10" name="TextBox 9"/>
        <xdr:cNvSpPr txBox="1"/>
      </xdr:nvSpPr>
      <xdr:spPr>
        <a:xfrm>
          <a:off x="30937200" y="4200295"/>
          <a:ext cx="184731"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900" b="1">
            <a:latin typeface="Arial" pitchFamily="34" charset="0"/>
            <a:cs typeface="Arial" pitchFamily="34" charset="0"/>
          </a:endParaRP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6</xdr:col>
      <xdr:colOff>276225</xdr:colOff>
      <xdr:row>1</xdr:row>
      <xdr:rowOff>76200</xdr:rowOff>
    </xdr:from>
    <xdr:to>
      <xdr:col>15</xdr:col>
      <xdr:colOff>571500</xdr:colOff>
      <xdr:row>52</xdr:row>
      <xdr:rowOff>85725</xdr:rowOff>
    </xdr:to>
    <xdr:pic>
      <xdr:nvPicPr>
        <xdr:cNvPr id="22466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45006" t="18079" r="27022" b="8066"/>
        <a:stretch>
          <a:fillRect/>
        </a:stretch>
      </xdr:blipFill>
      <xdr:spPr bwMode="auto">
        <a:xfrm>
          <a:off x="3933825" y="238125"/>
          <a:ext cx="5781675" cy="826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409575</xdr:colOff>
      <xdr:row>5</xdr:row>
      <xdr:rowOff>161925</xdr:rowOff>
    </xdr:from>
    <xdr:to>
      <xdr:col>6</xdr:col>
      <xdr:colOff>85725</xdr:colOff>
      <xdr:row>5</xdr:row>
      <xdr:rowOff>161925</xdr:rowOff>
    </xdr:to>
    <xdr:pic>
      <xdr:nvPicPr>
        <xdr:cNvPr id="264677" name="Picture 5" descr="C:\Tony Goosen\POSTERS\MGC OFFICIAL LOGO white background TRIMMED\MGC LOGO TRIMMED\MGC 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43375" y="1390650"/>
          <a:ext cx="2028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6</xdr:row>
      <xdr:rowOff>0</xdr:rowOff>
    </xdr:from>
    <xdr:to>
      <xdr:col>12</xdr:col>
      <xdr:colOff>304800</xdr:colOff>
      <xdr:row>6</xdr:row>
      <xdr:rowOff>304800</xdr:rowOff>
    </xdr:to>
    <xdr:sp macro="" textlink="">
      <xdr:nvSpPr>
        <xdr:cNvPr id="264678" name="AutoShape 180" descr="Image result for RSAM logo"/>
        <xdr:cNvSpPr>
          <a:spLocks noChangeAspect="1" noChangeArrowheads="1"/>
        </xdr:cNvSpPr>
      </xdr:nvSpPr>
      <xdr:spPr bwMode="auto">
        <a:xfrm>
          <a:off x="12934950" y="14001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17</xdr:col>
      <xdr:colOff>266701</xdr:colOff>
      <xdr:row>6</xdr:row>
      <xdr:rowOff>119063</xdr:rowOff>
    </xdr:from>
    <xdr:to>
      <xdr:col>24</xdr:col>
      <xdr:colOff>33338</xdr:colOff>
      <xdr:row>16</xdr:row>
      <xdr:rowOff>204788</xdr:rowOff>
    </xdr:to>
    <xdr:sp macro="" textlink="">
      <xdr:nvSpPr>
        <xdr:cNvPr id="5" name="Rectangle 4"/>
        <xdr:cNvSpPr/>
      </xdr:nvSpPr>
      <xdr:spPr>
        <a:xfrm>
          <a:off x="17335501" y="1519238"/>
          <a:ext cx="4033837" cy="26193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ZA"/>
        </a:p>
      </xdr:txBody>
    </xdr:sp>
    <xdr:clientData/>
  </xdr:twoCellAnchor>
  <xdr:twoCellAnchor editAs="oneCell">
    <xdr:from>
      <xdr:col>3</xdr:col>
      <xdr:colOff>247650</xdr:colOff>
      <xdr:row>2</xdr:row>
      <xdr:rowOff>0</xdr:rowOff>
    </xdr:from>
    <xdr:to>
      <xdr:col>4</xdr:col>
      <xdr:colOff>1276350</xdr:colOff>
      <xdr:row>5</xdr:row>
      <xdr:rowOff>123825</xdr:rowOff>
    </xdr:to>
    <xdr:pic>
      <xdr:nvPicPr>
        <xdr:cNvPr id="264681"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352425"/>
          <a:ext cx="142875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mailto:j.ackerman@mweb.co.za" TargetMode="External"/><Relationship Id="rId1" Type="http://schemas.openxmlformats.org/officeDocument/2006/relationships/hyperlink" Target="mailto:amos.schreuder@quantumfoods.co.za" TargetMode="External"/><Relationship Id="rId4" Type="http://schemas.openxmlformats.org/officeDocument/2006/relationships/drawing" Target="../drawings/drawing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D4:L12"/>
  <sheetViews>
    <sheetView topLeftCell="A91" zoomScale="70" zoomScaleNormal="70" workbookViewId="0">
      <selection activeCell="L122" sqref="L122"/>
    </sheetView>
  </sheetViews>
  <sheetFormatPr defaultRowHeight="13.2"/>
  <sheetData>
    <row r="4" spans="4:12" ht="17.399999999999999">
      <c r="D4" s="3" t="s">
        <v>34</v>
      </c>
      <c r="E4" s="4">
        <v>56</v>
      </c>
    </row>
    <row r="5" spans="4:12" ht="17.399999999999999">
      <c r="D5" s="3" t="s">
        <v>35</v>
      </c>
      <c r="E5" s="2">
        <f>60*E4</f>
        <v>3360</v>
      </c>
    </row>
    <row r="6" spans="4:12" ht="17.399999999999999">
      <c r="D6" s="3" t="s">
        <v>56</v>
      </c>
      <c r="E6" s="2">
        <f>E5-E5*15%</f>
        <v>2856</v>
      </c>
      <c r="L6">
        <f>14*4</f>
        <v>56</v>
      </c>
    </row>
    <row r="7" spans="4:12" ht="17.399999999999999">
      <c r="D7" s="3" t="s">
        <v>37</v>
      </c>
      <c r="E7" s="2">
        <f>E6-E6*2.5%</f>
        <v>2784.6</v>
      </c>
    </row>
    <row r="8" spans="4:12" ht="17.399999999999999">
      <c r="D8" s="3" t="s">
        <v>65</v>
      </c>
      <c r="E8" s="4">
        <f>(E7/20)/2</f>
        <v>69.614999999999995</v>
      </c>
      <c r="L8">
        <v>2700</v>
      </c>
    </row>
    <row r="9" spans="4:12" ht="17.399999999999999">
      <c r="D9" s="5" t="s">
        <v>36</v>
      </c>
      <c r="E9" s="4"/>
      <c r="G9">
        <v>16</v>
      </c>
    </row>
    <row r="10" spans="4:12">
      <c r="G10">
        <v>12</v>
      </c>
    </row>
    <row r="11" spans="4:12">
      <c r="G11">
        <v>8</v>
      </c>
    </row>
    <row r="12" spans="4:12">
      <c r="G12">
        <f>SUM(G9:G11)</f>
        <v>36</v>
      </c>
    </row>
  </sheetData>
  <phoneticPr fontId="35" type="noConversion"/>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32"/>
  <sheetViews>
    <sheetView showGridLines="0" topLeftCell="B4" workbookViewId="0">
      <selection activeCell="M23" sqref="M23"/>
    </sheetView>
  </sheetViews>
  <sheetFormatPr defaultColWidth="9.109375" defaultRowHeight="13.2"/>
  <cols>
    <col min="1" max="2" width="9.109375" style="8" customWidth="1"/>
    <col min="3" max="3" width="15.44140625" style="8" customWidth="1"/>
    <col min="4" max="4" width="1.44140625" style="8" customWidth="1"/>
    <col min="5" max="5" width="7.88671875" style="8" customWidth="1"/>
    <col min="6" max="6" width="31.33203125" style="8" customWidth="1"/>
    <col min="7" max="7" width="7.88671875" style="8" customWidth="1"/>
    <col min="8" max="8" width="1.44140625" style="8" customWidth="1"/>
    <col min="9" max="9" width="7.6640625" style="8" customWidth="1"/>
    <col min="10" max="16384" width="9.109375" style="8"/>
  </cols>
  <sheetData>
    <row r="4" spans="2:9">
      <c r="B4" s="6"/>
      <c r="C4" s="6"/>
      <c r="D4" s="7"/>
      <c r="E4" s="7"/>
      <c r="F4" s="7"/>
      <c r="G4" s="6"/>
      <c r="H4" s="7"/>
    </row>
    <row r="5" spans="2:9" ht="15.6" thickBot="1">
      <c r="B5" s="928"/>
      <c r="C5" s="928"/>
      <c r="D5" s="929"/>
      <c r="E5" s="929"/>
      <c r="F5" s="7"/>
      <c r="G5" s="928"/>
      <c r="H5" s="935"/>
    </row>
    <row r="6" spans="2:9" ht="8.25" customHeight="1" thickTop="1">
      <c r="B6" s="332"/>
      <c r="C6" s="332"/>
      <c r="D6" s="95" t="s">
        <v>71</v>
      </c>
      <c r="E6" s="96"/>
      <c r="F6" s="96"/>
      <c r="G6" s="96"/>
      <c r="H6" s="97"/>
      <c r="I6" s="7"/>
    </row>
    <row r="7" spans="2:9" ht="15.6">
      <c r="B7" s="9"/>
      <c r="C7" s="10"/>
      <c r="D7" s="930" t="s">
        <v>2</v>
      </c>
      <c r="E7" s="928"/>
      <c r="F7" s="928"/>
      <c r="G7" s="928"/>
      <c r="H7" s="931"/>
      <c r="I7" s="7"/>
    </row>
    <row r="8" spans="2:9" ht="2.25" customHeight="1" thickBot="1">
      <c r="B8" s="10"/>
      <c r="C8" s="10"/>
      <c r="D8" s="98"/>
      <c r="E8" s="32"/>
      <c r="F8" s="32"/>
      <c r="G8" s="32"/>
      <c r="H8" s="99"/>
      <c r="I8" s="7"/>
    </row>
    <row r="9" spans="2:9" ht="36.6" customHeight="1" thickBot="1">
      <c r="B9" s="10"/>
      <c r="C9" s="10"/>
      <c r="D9" s="98"/>
      <c r="E9" s="941" t="s">
        <v>421</v>
      </c>
      <c r="F9" s="942"/>
      <c r="G9" s="943"/>
      <c r="H9" s="99"/>
      <c r="I9" s="7"/>
    </row>
    <row r="10" spans="2:9" ht="22.5" customHeight="1">
      <c r="B10" s="932"/>
      <c r="C10" s="932"/>
      <c r="D10" s="100"/>
      <c r="E10" s="11" t="s">
        <v>6</v>
      </c>
      <c r="F10" s="12" t="s">
        <v>422</v>
      </c>
      <c r="G10" s="13"/>
      <c r="H10" s="99"/>
      <c r="I10" s="7"/>
    </row>
    <row r="11" spans="2:9" ht="3.75" customHeight="1">
      <c r="B11" s="14"/>
      <c r="C11" s="14"/>
      <c r="D11" s="100"/>
      <c r="E11" s="13"/>
      <c r="F11" s="13"/>
      <c r="G11" s="13"/>
      <c r="H11" s="99"/>
      <c r="I11" s="7"/>
    </row>
    <row r="12" spans="2:9" ht="15">
      <c r="B12" s="933"/>
      <c r="C12" s="933"/>
      <c r="D12" s="100"/>
      <c r="E12" s="11" t="s">
        <v>1</v>
      </c>
      <c r="F12" s="13" t="s">
        <v>5</v>
      </c>
      <c r="G12" s="13"/>
      <c r="H12" s="99"/>
      <c r="I12" s="7"/>
    </row>
    <row r="13" spans="2:9" ht="9.75" customHeight="1" thickBot="1">
      <c r="B13" s="934"/>
      <c r="C13" s="934"/>
      <c r="D13" s="100"/>
      <c r="E13" s="13"/>
      <c r="F13" s="13"/>
      <c r="G13" s="13"/>
      <c r="H13" s="99"/>
      <c r="I13" s="7"/>
    </row>
    <row r="14" spans="2:9" ht="21.9" customHeight="1" thickBot="1">
      <c r="B14" s="934"/>
      <c r="C14" s="934"/>
      <c r="D14" s="100"/>
      <c r="E14" s="33" t="s">
        <v>0</v>
      </c>
      <c r="F14" s="58" t="s">
        <v>3</v>
      </c>
      <c r="G14" s="65" t="s">
        <v>4</v>
      </c>
      <c r="H14" s="99"/>
      <c r="I14" s="7"/>
    </row>
    <row r="15" spans="2:9" ht="21.9" customHeight="1">
      <c r="B15" s="333"/>
      <c r="C15" s="333"/>
      <c r="D15" s="100"/>
      <c r="E15" s="56">
        <v>1</v>
      </c>
      <c r="F15" s="60"/>
      <c r="G15" s="57"/>
      <c r="H15" s="99"/>
      <c r="I15" s="7"/>
    </row>
    <row r="16" spans="2:9" ht="21.9" customHeight="1">
      <c r="B16" s="333"/>
      <c r="C16" s="333"/>
      <c r="D16" s="100"/>
      <c r="E16" s="50">
        <v>2</v>
      </c>
      <c r="F16" s="59"/>
      <c r="G16" s="51"/>
      <c r="H16" s="99"/>
      <c r="I16" s="7"/>
    </row>
    <row r="17" spans="2:9" ht="21.9" customHeight="1">
      <c r="B17" s="334"/>
      <c r="C17" s="334"/>
      <c r="D17" s="100"/>
      <c r="E17" s="66">
        <v>3</v>
      </c>
      <c r="F17" s="72"/>
      <c r="G17" s="67"/>
      <c r="H17" s="99"/>
      <c r="I17" s="7"/>
    </row>
    <row r="18" spans="2:9" ht="21.9" customHeight="1">
      <c r="B18" s="745"/>
      <c r="C18" s="745"/>
      <c r="D18" s="100"/>
      <c r="E18" s="66">
        <v>4</v>
      </c>
      <c r="F18" s="72"/>
      <c r="G18" s="67"/>
      <c r="H18" s="99"/>
      <c r="I18" s="7"/>
    </row>
    <row r="19" spans="2:9" ht="21.9" customHeight="1" thickBot="1">
      <c r="B19" s="334"/>
      <c r="C19" s="334"/>
      <c r="D19" s="100"/>
      <c r="E19" s="54">
        <v>5</v>
      </c>
      <c r="F19" s="69"/>
      <c r="G19" s="52"/>
      <c r="H19" s="99"/>
      <c r="I19" s="7"/>
    </row>
    <row r="20" spans="2:9" ht="8.25" customHeight="1" thickBot="1">
      <c r="D20" s="101"/>
      <c r="E20" s="102"/>
      <c r="F20" s="102"/>
      <c r="G20" s="102"/>
      <c r="H20" s="103"/>
    </row>
    <row r="21" spans="2:9" ht="15.6" thickTop="1">
      <c r="D21" s="925"/>
      <c r="E21" s="926"/>
      <c r="F21" s="926"/>
      <c r="G21" s="926"/>
      <c r="H21" s="926"/>
      <c r="I21" s="15"/>
    </row>
    <row r="22" spans="2:9" ht="15">
      <c r="D22" s="925"/>
      <c r="E22" s="926"/>
      <c r="F22" s="926"/>
      <c r="G22" s="926"/>
      <c r="H22" s="926"/>
      <c r="I22" s="15"/>
    </row>
    <row r="23" spans="2:9" ht="17.399999999999999">
      <c r="E23" s="17"/>
      <c r="F23" s="17"/>
      <c r="G23" s="5"/>
      <c r="H23" s="15"/>
      <c r="I23" s="15"/>
    </row>
    <row r="24" spans="2:9" ht="17.399999999999999">
      <c r="E24" s="16"/>
      <c r="F24" s="17"/>
      <c r="G24" s="5"/>
      <c r="H24" s="15"/>
      <c r="I24" s="15"/>
    </row>
    <row r="25" spans="2:9" ht="17.399999999999999">
      <c r="E25" s="16"/>
      <c r="F25" s="17"/>
      <c r="G25" s="29"/>
      <c r="H25" s="15"/>
      <c r="I25" s="15"/>
    </row>
    <row r="26" spans="2:9" ht="17.399999999999999">
      <c r="E26" s="15"/>
      <c r="F26" s="16"/>
      <c r="G26" s="5"/>
      <c r="H26" s="15"/>
      <c r="I26" s="15"/>
    </row>
    <row r="27" spans="2:9" ht="17.399999999999999">
      <c r="E27" s="15"/>
      <c r="F27" s="16"/>
      <c r="G27" s="5"/>
      <c r="H27" s="15"/>
      <c r="I27" s="15"/>
    </row>
    <row r="28" spans="2:9" ht="17.399999999999999">
      <c r="E28" s="15"/>
      <c r="F28" s="15"/>
      <c r="G28" s="5"/>
      <c r="H28" s="15"/>
      <c r="I28" s="15"/>
    </row>
    <row r="29" spans="2:9" ht="17.399999999999999">
      <c r="E29" s="15"/>
      <c r="F29" s="15"/>
      <c r="G29" s="5"/>
      <c r="H29" s="15"/>
      <c r="I29" s="15"/>
    </row>
    <row r="30" spans="2:9">
      <c r="E30" s="15"/>
      <c r="F30" s="15"/>
      <c r="G30" s="15"/>
      <c r="H30" s="15"/>
      <c r="I30" s="15"/>
    </row>
    <row r="31" spans="2:9">
      <c r="E31" s="15"/>
      <c r="F31" s="15"/>
      <c r="G31" s="15"/>
      <c r="H31" s="15"/>
      <c r="I31" s="15"/>
    </row>
    <row r="32" spans="2:9">
      <c r="E32" s="15"/>
      <c r="F32" s="15"/>
      <c r="G32" s="15"/>
      <c r="H32" s="15"/>
      <c r="I32" s="15"/>
    </row>
  </sheetData>
  <mergeCells count="10">
    <mergeCell ref="B13:C13"/>
    <mergeCell ref="B14:C14"/>
    <mergeCell ref="D21:H21"/>
    <mergeCell ref="D22:H22"/>
    <mergeCell ref="B12:C12"/>
    <mergeCell ref="B5:E5"/>
    <mergeCell ref="G5:H5"/>
    <mergeCell ref="D7:H7"/>
    <mergeCell ref="E9:G9"/>
    <mergeCell ref="B10:C10"/>
  </mergeCells>
  <pageMargins left="1.3779527559055118" right="0.19685039370078741" top="1.3779527559055118" bottom="0.98425196850393704" header="0.51181102362204722" footer="0.51181102362204722"/>
  <pageSetup paperSize="9" scale="15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53"/>
  <sheetViews>
    <sheetView showGridLines="0" topLeftCell="B1" workbookViewId="0">
      <selection activeCell="P28" sqref="P28"/>
    </sheetView>
  </sheetViews>
  <sheetFormatPr defaultColWidth="9.109375" defaultRowHeight="13.2"/>
  <cols>
    <col min="1" max="2" width="9.109375" style="447" customWidth="1"/>
    <col min="3" max="3" width="15.44140625" style="447" customWidth="1"/>
    <col min="4" max="4" width="0.6640625" style="447" customWidth="1"/>
    <col min="5" max="5" width="7.88671875" style="447" customWidth="1"/>
    <col min="6" max="6" width="53.109375" style="447" customWidth="1"/>
    <col min="7" max="7" width="6.44140625" style="447" customWidth="1"/>
    <col min="8" max="8" width="1.44140625" style="447" customWidth="1"/>
    <col min="9" max="9" width="3" style="447" customWidth="1"/>
    <col min="10" max="16384" width="9.109375" style="447"/>
  </cols>
  <sheetData>
    <row r="2" spans="2:9" ht="13.8">
      <c r="B2" s="490"/>
      <c r="C2" s="491"/>
      <c r="D2" s="492"/>
      <c r="E2" s="492"/>
      <c r="F2" s="492"/>
      <c r="G2" s="492"/>
      <c r="H2" s="492"/>
    </row>
    <row r="3" spans="2:9" ht="15.6" thickBot="1">
      <c r="B3" s="919"/>
      <c r="C3" s="919"/>
      <c r="D3" s="920"/>
      <c r="E3" s="920"/>
      <c r="F3" s="492"/>
      <c r="G3" s="492"/>
      <c r="H3" s="493"/>
    </row>
    <row r="4" spans="2:9" ht="8.25" customHeight="1" thickTop="1">
      <c r="B4" s="747"/>
      <c r="C4" s="747"/>
      <c r="D4" s="495"/>
      <c r="E4" s="496"/>
      <c r="F4" s="496"/>
      <c r="G4" s="496"/>
      <c r="H4" s="497"/>
      <c r="I4" s="492"/>
    </row>
    <row r="5" spans="2:9" ht="15.6">
      <c r="B5" s="498"/>
      <c r="C5" s="499"/>
      <c r="D5" s="921" t="s">
        <v>2</v>
      </c>
      <c r="E5" s="919"/>
      <c r="F5" s="919"/>
      <c r="G5" s="919"/>
      <c r="H5" s="922"/>
      <c r="I5" s="492"/>
    </row>
    <row r="6" spans="2:9" ht="2.25" customHeight="1">
      <c r="B6" s="499"/>
      <c r="C6" s="499"/>
      <c r="D6" s="500"/>
      <c r="E6" s="501"/>
      <c r="F6" s="501"/>
      <c r="G6" s="501"/>
      <c r="H6" s="502"/>
      <c r="I6" s="492"/>
    </row>
    <row r="7" spans="2:9" ht="22.5" customHeight="1">
      <c r="B7" s="923"/>
      <c r="C7" s="923"/>
      <c r="D7" s="503"/>
      <c r="E7" s="504" t="s">
        <v>6</v>
      </c>
      <c r="F7" s="505" t="s">
        <v>396</v>
      </c>
      <c r="G7" s="505"/>
      <c r="H7" s="502"/>
      <c r="I7" s="492"/>
    </row>
    <row r="8" spans="2:9" ht="3.75" customHeight="1">
      <c r="B8" s="491"/>
      <c r="C8" s="491"/>
      <c r="D8" s="503"/>
      <c r="E8" s="506"/>
      <c r="F8" s="506"/>
      <c r="G8" s="506"/>
      <c r="H8" s="502"/>
      <c r="I8" s="492"/>
    </row>
    <row r="9" spans="2:9" ht="15">
      <c r="B9" s="924"/>
      <c r="C9" s="924"/>
      <c r="D9" s="503"/>
      <c r="E9" s="504" t="s">
        <v>1</v>
      </c>
      <c r="F9" s="506" t="s">
        <v>410</v>
      </c>
      <c r="G9" s="506"/>
      <c r="H9" s="502"/>
      <c r="I9" s="492"/>
    </row>
    <row r="10" spans="2:9" ht="21.6" customHeight="1" thickBot="1">
      <c r="B10" s="939"/>
      <c r="C10" s="939"/>
      <c r="D10" s="503"/>
      <c r="E10" s="506"/>
      <c r="F10" s="765" t="s">
        <v>411</v>
      </c>
      <c r="G10" s="506"/>
      <c r="H10" s="502"/>
      <c r="I10" s="492"/>
    </row>
    <row r="11" spans="2:9" ht="22.5" customHeight="1" thickBot="1">
      <c r="B11" s="939"/>
      <c r="C11" s="939"/>
      <c r="D11" s="503"/>
      <c r="E11" s="507" t="s">
        <v>0</v>
      </c>
      <c r="F11" s="508" t="s">
        <v>333</v>
      </c>
      <c r="G11" s="750" t="s">
        <v>305</v>
      </c>
      <c r="H11" s="510"/>
      <c r="I11" s="491"/>
    </row>
    <row r="12" spans="2:9" ht="22.5" customHeight="1">
      <c r="B12" s="751"/>
      <c r="C12" s="751"/>
      <c r="D12" s="503"/>
      <c r="E12" s="553">
        <v>1</v>
      </c>
      <c r="F12" s="513" t="s">
        <v>408</v>
      </c>
      <c r="G12" s="515">
        <v>94</v>
      </c>
      <c r="H12" s="510"/>
      <c r="I12" s="491"/>
    </row>
    <row r="13" spans="2:9" ht="21.9" customHeight="1">
      <c r="B13" s="746"/>
      <c r="C13" s="746"/>
      <c r="D13" s="503"/>
      <c r="E13" s="361">
        <v>2</v>
      </c>
      <c r="F13" s="516" t="s">
        <v>394</v>
      </c>
      <c r="G13" s="518">
        <v>92</v>
      </c>
      <c r="H13" s="502"/>
      <c r="I13" s="492"/>
    </row>
    <row r="14" spans="2:9" ht="21.9" customHeight="1">
      <c r="B14" s="751"/>
      <c r="C14" s="751"/>
      <c r="D14" s="503"/>
      <c r="E14" s="361">
        <v>3</v>
      </c>
      <c r="F14" s="516" t="s">
        <v>409</v>
      </c>
      <c r="G14" s="518">
        <v>92</v>
      </c>
      <c r="H14" s="502"/>
      <c r="I14" s="492"/>
    </row>
    <row r="15" spans="2:9" ht="21.9" customHeight="1">
      <c r="B15" s="746"/>
      <c r="C15" s="746"/>
      <c r="D15" s="503"/>
      <c r="E15" s="361">
        <v>4</v>
      </c>
      <c r="F15" s="516" t="s">
        <v>395</v>
      </c>
      <c r="G15" s="518">
        <v>92</v>
      </c>
      <c r="H15" s="502"/>
      <c r="I15" s="492"/>
    </row>
    <row r="16" spans="2:9" ht="21.9" customHeight="1">
      <c r="B16" s="746"/>
      <c r="C16" s="746"/>
      <c r="D16" s="503"/>
      <c r="E16" s="361">
        <v>5</v>
      </c>
      <c r="F16" s="516" t="s">
        <v>397</v>
      </c>
      <c r="G16" s="518">
        <v>91</v>
      </c>
      <c r="H16" s="502"/>
      <c r="I16" s="492"/>
    </row>
    <row r="17" spans="2:9" ht="21.9" customHeight="1">
      <c r="B17" s="746"/>
      <c r="C17" s="746"/>
      <c r="D17" s="503"/>
      <c r="E17" s="361">
        <v>6</v>
      </c>
      <c r="F17" s="516" t="s">
        <v>398</v>
      </c>
      <c r="G17" s="518">
        <v>90</v>
      </c>
      <c r="H17" s="502"/>
      <c r="I17" s="492"/>
    </row>
    <row r="18" spans="2:9" ht="21.9" customHeight="1" thickBot="1">
      <c r="B18" s="746"/>
      <c r="C18" s="746"/>
      <c r="D18" s="503"/>
      <c r="E18" s="520">
        <v>7</v>
      </c>
      <c r="F18" s="766" t="s">
        <v>399</v>
      </c>
      <c r="G18" s="767">
        <v>90</v>
      </c>
      <c r="H18" s="502"/>
      <c r="I18" s="492"/>
    </row>
    <row r="19" spans="2:9" ht="3.75" customHeight="1" thickBot="1">
      <c r="D19" s="524"/>
      <c r="E19" s="525"/>
      <c r="F19" s="525"/>
      <c r="G19" s="525"/>
      <c r="H19" s="526"/>
    </row>
    <row r="20" spans="2:9" ht="10.199999999999999" customHeight="1" thickTop="1">
      <c r="D20" s="545"/>
      <c r="E20" s="545"/>
      <c r="F20" s="545"/>
      <c r="G20" s="545"/>
      <c r="H20" s="545"/>
    </row>
    <row r="21" spans="2:9" ht="17.399999999999999">
      <c r="D21" s="748"/>
      <c r="E21" s="749" t="s">
        <v>390</v>
      </c>
      <c r="F21" s="533"/>
      <c r="G21" s="533"/>
      <c r="H21" s="534"/>
      <c r="I21" s="534"/>
    </row>
    <row r="22" spans="2:9" ht="29.4" customHeight="1">
      <c r="D22" s="748"/>
      <c r="E22" s="749" t="s">
        <v>391</v>
      </c>
      <c r="F22" s="533"/>
      <c r="G22" s="533"/>
      <c r="H22" s="534"/>
      <c r="I22" s="534"/>
    </row>
    <row r="23" spans="2:9" ht="28.95" customHeight="1">
      <c r="D23" s="748"/>
      <c r="E23" s="749" t="s">
        <v>392</v>
      </c>
      <c r="F23" s="535"/>
      <c r="G23" s="535"/>
      <c r="H23" s="534"/>
      <c r="I23" s="534"/>
    </row>
    <row r="24" spans="2:9" ht="18" customHeight="1">
      <c r="D24" s="748"/>
      <c r="E24" s="535" t="s">
        <v>393</v>
      </c>
      <c r="F24" s="535"/>
      <c r="G24" s="535"/>
      <c r="H24" s="534"/>
      <c r="I24" s="534"/>
    </row>
    <row r="25" spans="2:9" ht="18" customHeight="1">
      <c r="E25" s="534"/>
      <c r="F25" s="534"/>
      <c r="G25" s="534"/>
      <c r="H25" s="534"/>
      <c r="I25" s="534"/>
    </row>
    <row r="26" spans="2:9" ht="18" customHeight="1">
      <c r="E26" s="534"/>
      <c r="F26" s="534" t="s">
        <v>84</v>
      </c>
      <c r="G26" s="534"/>
      <c r="H26" s="534"/>
      <c r="I26" s="534"/>
    </row>
    <row r="27" spans="2:9" ht="18" customHeight="1">
      <c r="E27" s="534"/>
      <c r="F27" s="534"/>
      <c r="G27" s="534"/>
      <c r="H27" s="534"/>
      <c r="I27" s="534"/>
    </row>
    <row r="28" spans="2:9" ht="18" customHeight="1">
      <c r="E28" s="534"/>
      <c r="F28" s="534"/>
      <c r="G28" s="534"/>
      <c r="H28" s="534"/>
      <c r="I28" s="534"/>
    </row>
    <row r="29" spans="2:9" ht="18" customHeight="1">
      <c r="E29" s="534"/>
      <c r="F29" s="534"/>
      <c r="G29" s="534"/>
      <c r="H29" s="534"/>
      <c r="I29" s="534"/>
    </row>
    <row r="30" spans="2:9" ht="18" customHeight="1"/>
    <row r="31" spans="2:9" ht="18" customHeight="1"/>
    <row r="32" spans="2:9"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sheetData>
  <mergeCells count="6">
    <mergeCell ref="B11:C11"/>
    <mergeCell ref="B3:E3"/>
    <mergeCell ref="D5:H5"/>
    <mergeCell ref="B7:C7"/>
    <mergeCell ref="B9:C9"/>
    <mergeCell ref="B10:C10"/>
  </mergeCells>
  <pageMargins left="0" right="0" top="1.3779527559055118" bottom="0.98425196850393704" header="0.51181102362204722" footer="0.51181102362204722"/>
  <pageSetup paperSize="9" scale="12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31"/>
  <sheetViews>
    <sheetView showGridLines="0" topLeftCell="A4" workbookViewId="0">
      <selection activeCell="R34" sqref="R34"/>
    </sheetView>
  </sheetViews>
  <sheetFormatPr defaultColWidth="9.109375" defaultRowHeight="13.2"/>
  <cols>
    <col min="1" max="2" width="9.109375" style="8" customWidth="1"/>
    <col min="3" max="3" width="15.44140625" style="8" customWidth="1"/>
    <col min="4" max="4" width="1.44140625" style="8" customWidth="1"/>
    <col min="5" max="5" width="7.88671875" style="8" customWidth="1"/>
    <col min="6" max="6" width="23.6640625" style="8" customWidth="1"/>
    <col min="7" max="7" width="6.5546875" style="8" customWidth="1"/>
    <col min="8" max="8" width="7.33203125" style="8" customWidth="1"/>
    <col min="9" max="9" width="1.44140625" style="8" customWidth="1"/>
    <col min="10" max="10" width="7.6640625" style="8" customWidth="1"/>
    <col min="11" max="16384" width="9.109375" style="8"/>
  </cols>
  <sheetData>
    <row r="4" spans="2:10">
      <c r="B4" s="6"/>
      <c r="C4" s="6"/>
      <c r="D4" s="7"/>
      <c r="E4" s="7"/>
      <c r="F4" s="7"/>
      <c r="G4" s="6"/>
      <c r="H4" s="6"/>
      <c r="I4" s="7"/>
    </row>
    <row r="5" spans="2:10" ht="15.6" thickBot="1">
      <c r="B5" s="928"/>
      <c r="C5" s="928"/>
      <c r="D5" s="929"/>
      <c r="E5" s="929"/>
      <c r="F5" s="7"/>
      <c r="G5" s="928"/>
      <c r="H5" s="928"/>
      <c r="I5" s="935"/>
    </row>
    <row r="6" spans="2:10" ht="8.25" customHeight="1" thickTop="1">
      <c r="B6" s="542"/>
      <c r="C6" s="542"/>
      <c r="D6" s="95" t="s">
        <v>71</v>
      </c>
      <c r="E6" s="96"/>
      <c r="F6" s="96"/>
      <c r="G6" s="96"/>
      <c r="H6" s="96"/>
      <c r="I6" s="97"/>
      <c r="J6" s="7"/>
    </row>
    <row r="7" spans="2:10" ht="15.6">
      <c r="B7" s="9"/>
      <c r="C7" s="10"/>
      <c r="D7" s="930" t="s">
        <v>2</v>
      </c>
      <c r="E7" s="928"/>
      <c r="F7" s="928"/>
      <c r="G7" s="928"/>
      <c r="H7" s="928"/>
      <c r="I7" s="931"/>
      <c r="J7" s="7"/>
    </row>
    <row r="8" spans="2:10" ht="2.25" customHeight="1" thickBot="1">
      <c r="B8" s="10"/>
      <c r="C8" s="10"/>
      <c r="D8" s="98"/>
      <c r="E8" s="32"/>
      <c r="F8" s="32"/>
      <c r="G8" s="32"/>
      <c r="H8" s="32"/>
      <c r="I8" s="99"/>
      <c r="J8" s="7"/>
    </row>
    <row r="9" spans="2:10" ht="25.95" customHeight="1" thickBot="1">
      <c r="B9" s="10"/>
      <c r="C9" s="10"/>
      <c r="D9" s="98"/>
      <c r="E9" s="936" t="s">
        <v>350</v>
      </c>
      <c r="F9" s="937"/>
      <c r="G9" s="937"/>
      <c r="H9" s="940"/>
      <c r="I9" s="99"/>
      <c r="J9" s="7"/>
    </row>
    <row r="10" spans="2:10" ht="22.5" customHeight="1">
      <c r="B10" s="932"/>
      <c r="C10" s="932"/>
      <c r="D10" s="100"/>
      <c r="E10" s="11" t="s">
        <v>6</v>
      </c>
      <c r="F10" s="12" t="s">
        <v>412</v>
      </c>
      <c r="G10" s="13"/>
      <c r="H10" s="13"/>
      <c r="I10" s="99"/>
      <c r="J10" s="7"/>
    </row>
    <row r="11" spans="2:10" ht="3.75" customHeight="1">
      <c r="B11" s="14"/>
      <c r="C11" s="14"/>
      <c r="D11" s="100"/>
      <c r="E11" s="13"/>
      <c r="F11" s="13"/>
      <c r="G11" s="13"/>
      <c r="H11" s="13"/>
      <c r="I11" s="99"/>
      <c r="J11" s="7"/>
    </row>
    <row r="12" spans="2:10" ht="15">
      <c r="B12" s="933"/>
      <c r="C12" s="933"/>
      <c r="D12" s="100"/>
      <c r="E12" s="11" t="s">
        <v>1</v>
      </c>
      <c r="F12" s="13" t="s">
        <v>5</v>
      </c>
      <c r="G12" s="13"/>
      <c r="H12" s="13"/>
      <c r="I12" s="99"/>
      <c r="J12" s="7"/>
    </row>
    <row r="13" spans="2:10" ht="9.75" customHeight="1" thickBot="1">
      <c r="B13" s="934"/>
      <c r="C13" s="934"/>
      <c r="D13" s="100"/>
      <c r="E13" s="13"/>
      <c r="F13" s="13"/>
      <c r="G13" s="13"/>
      <c r="H13" s="13"/>
      <c r="I13" s="99"/>
      <c r="J13" s="7"/>
    </row>
    <row r="14" spans="2:10" ht="21.9" customHeight="1" thickBot="1">
      <c r="B14" s="934"/>
      <c r="C14" s="934"/>
      <c r="D14" s="100"/>
      <c r="E14" s="33" t="s">
        <v>0</v>
      </c>
      <c r="F14" s="58" t="s">
        <v>3</v>
      </c>
      <c r="G14" s="53" t="s">
        <v>4</v>
      </c>
      <c r="H14" s="65" t="s">
        <v>7</v>
      </c>
      <c r="I14" s="99"/>
      <c r="J14" s="7"/>
    </row>
    <row r="15" spans="2:10" ht="21.9" customHeight="1">
      <c r="B15" s="543"/>
      <c r="C15" s="543"/>
      <c r="D15" s="100"/>
      <c r="E15" s="56">
        <v>1</v>
      </c>
      <c r="F15" s="60" t="s">
        <v>50</v>
      </c>
      <c r="G15" s="70">
        <v>21</v>
      </c>
      <c r="H15" s="57">
        <v>6</v>
      </c>
      <c r="I15" s="99"/>
      <c r="J15" s="7"/>
    </row>
    <row r="16" spans="2:10" ht="21.9" customHeight="1">
      <c r="B16" s="543"/>
      <c r="C16" s="543"/>
      <c r="D16" s="100"/>
      <c r="E16" s="50">
        <v>2</v>
      </c>
      <c r="F16" s="59" t="s">
        <v>205</v>
      </c>
      <c r="G16" s="71">
        <v>20</v>
      </c>
      <c r="H16" s="67">
        <v>4</v>
      </c>
      <c r="I16" s="99"/>
      <c r="J16" s="7"/>
    </row>
    <row r="17" spans="2:10" ht="21.9" customHeight="1">
      <c r="B17" s="543"/>
      <c r="C17" s="543"/>
      <c r="D17" s="100"/>
      <c r="E17" s="66">
        <v>3</v>
      </c>
      <c r="F17" s="72" t="s">
        <v>62</v>
      </c>
      <c r="G17" s="88">
        <v>19</v>
      </c>
      <c r="H17" s="67">
        <v>3</v>
      </c>
      <c r="I17" s="99"/>
      <c r="J17" s="7"/>
    </row>
    <row r="18" spans="2:10" ht="21.9" customHeight="1" thickBot="1">
      <c r="B18" s="543"/>
      <c r="C18" s="543"/>
      <c r="D18" s="100"/>
      <c r="E18" s="54">
        <v>4</v>
      </c>
      <c r="F18" s="69" t="s">
        <v>10</v>
      </c>
      <c r="G18" s="118">
        <v>18</v>
      </c>
      <c r="H18" s="259">
        <v>2</v>
      </c>
      <c r="I18" s="99"/>
      <c r="J18" s="7"/>
    </row>
    <row r="19" spans="2:10" ht="8.25" customHeight="1" thickBot="1">
      <c r="D19" s="101"/>
      <c r="E19" s="102"/>
      <c r="F19" s="102"/>
      <c r="G19" s="102"/>
      <c r="H19" s="102"/>
      <c r="I19" s="103"/>
    </row>
    <row r="20" spans="2:10" ht="15.6" thickTop="1">
      <c r="D20" s="925"/>
      <c r="E20" s="926"/>
      <c r="F20" s="926"/>
      <c r="G20" s="926"/>
      <c r="H20" s="926"/>
      <c r="I20" s="926"/>
      <c r="J20" s="15"/>
    </row>
    <row r="21" spans="2:10" ht="15">
      <c r="D21" s="925"/>
      <c r="E21" s="926"/>
      <c r="F21" s="926"/>
      <c r="G21" s="926"/>
      <c r="H21" s="926"/>
      <c r="I21" s="926"/>
      <c r="J21" s="15"/>
    </row>
    <row r="22" spans="2:10" ht="17.399999999999999">
      <c r="E22" s="17"/>
      <c r="F22" s="17"/>
      <c r="G22" s="5"/>
      <c r="H22" s="5"/>
      <c r="I22" s="15"/>
      <c r="J22" s="15"/>
    </row>
    <row r="23" spans="2:10" ht="17.399999999999999">
      <c r="E23" s="16"/>
      <c r="F23" s="17"/>
      <c r="G23" s="5"/>
      <c r="H23" s="5"/>
      <c r="I23" s="15"/>
      <c r="J23" s="15"/>
    </row>
    <row r="24" spans="2:10" ht="17.399999999999999">
      <c r="E24" s="16"/>
      <c r="F24" s="17"/>
      <c r="G24" s="29"/>
      <c r="H24" s="29"/>
      <c r="I24" s="15"/>
      <c r="J24" s="15"/>
    </row>
    <row r="25" spans="2:10" ht="17.399999999999999">
      <c r="E25" s="15"/>
      <c r="F25" s="16"/>
      <c r="G25" s="5"/>
      <c r="H25" s="5"/>
      <c r="I25" s="15"/>
      <c r="J25" s="15"/>
    </row>
    <row r="26" spans="2:10" ht="17.399999999999999">
      <c r="E26" s="15"/>
      <c r="F26" s="16"/>
      <c r="G26" s="5"/>
      <c r="H26" s="5"/>
      <c r="I26" s="15"/>
      <c r="J26" s="15"/>
    </row>
    <row r="27" spans="2:10" ht="17.399999999999999">
      <c r="E27" s="15"/>
      <c r="F27" s="15"/>
      <c r="G27" s="5"/>
      <c r="H27" s="5"/>
      <c r="I27" s="15"/>
      <c r="J27" s="15"/>
    </row>
    <row r="28" spans="2:10" ht="17.399999999999999">
      <c r="E28" s="15"/>
      <c r="F28" s="15"/>
      <c r="G28" s="5"/>
      <c r="H28" s="5"/>
      <c r="I28" s="15"/>
      <c r="J28" s="15"/>
    </row>
    <row r="29" spans="2:10">
      <c r="E29" s="15"/>
      <c r="F29" s="15"/>
      <c r="G29" s="15"/>
      <c r="H29" s="15"/>
      <c r="I29" s="15"/>
      <c r="J29" s="15"/>
    </row>
    <row r="30" spans="2:10">
      <c r="E30" s="15"/>
      <c r="F30" s="15"/>
      <c r="G30" s="15"/>
      <c r="H30" s="15"/>
      <c r="I30" s="15"/>
      <c r="J30" s="15"/>
    </row>
    <row r="31" spans="2:10">
      <c r="E31" s="15"/>
      <c r="F31" s="15"/>
      <c r="G31" s="15"/>
      <c r="H31" s="15"/>
      <c r="I31" s="15"/>
      <c r="J31" s="15"/>
    </row>
  </sheetData>
  <mergeCells count="10">
    <mergeCell ref="B13:C13"/>
    <mergeCell ref="B14:C14"/>
    <mergeCell ref="D20:I20"/>
    <mergeCell ref="D21:I21"/>
    <mergeCell ref="E9:H9"/>
    <mergeCell ref="B5:E5"/>
    <mergeCell ref="G5:I5"/>
    <mergeCell ref="D7:I7"/>
    <mergeCell ref="B10:C10"/>
    <mergeCell ref="B12:C12"/>
  </mergeCells>
  <pageMargins left="1.3779527559055118" right="0.19685039370078741" top="1.3779527559055118" bottom="0.98425196850393704" header="0.51181102362204722" footer="0.51181102362204722"/>
  <pageSetup paperSize="9" scale="155"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J54"/>
  <sheetViews>
    <sheetView showGridLines="0" topLeftCell="B4" zoomScaleNormal="100" workbookViewId="0">
      <selection activeCell="H25" sqref="H25"/>
    </sheetView>
  </sheetViews>
  <sheetFormatPr defaultColWidth="9.109375" defaultRowHeight="13.2"/>
  <cols>
    <col min="1" max="2" width="9.109375" style="447" customWidth="1"/>
    <col min="3" max="3" width="15.44140625" style="447" customWidth="1"/>
    <col min="4" max="4" width="0.6640625" style="447" customWidth="1"/>
    <col min="5" max="5" width="7.88671875" style="447" customWidth="1"/>
    <col min="6" max="6" width="26.5546875" style="447" customWidth="1"/>
    <col min="7" max="7" width="6.33203125" style="447" customWidth="1"/>
    <col min="8" max="8" width="6.5546875" style="447" customWidth="1"/>
    <col min="9" max="9" width="0.5546875" style="447" customWidth="1"/>
    <col min="10" max="10" width="3" style="447" customWidth="1"/>
    <col min="11" max="16384" width="9.109375" style="447"/>
  </cols>
  <sheetData>
    <row r="2" spans="2:10" ht="13.8">
      <c r="B2" s="490"/>
      <c r="C2" s="491"/>
      <c r="D2" s="492"/>
      <c r="E2" s="492"/>
      <c r="F2" s="492"/>
      <c r="G2" s="492"/>
      <c r="H2" s="492"/>
      <c r="I2" s="492"/>
    </row>
    <row r="3" spans="2:10" ht="15.6" thickBot="1">
      <c r="B3" s="919"/>
      <c r="C3" s="919"/>
      <c r="D3" s="920"/>
      <c r="E3" s="920"/>
      <c r="F3" s="492"/>
      <c r="G3" s="492"/>
      <c r="H3" s="492"/>
      <c r="I3" s="493"/>
    </row>
    <row r="4" spans="2:10" ht="8.25" customHeight="1" thickTop="1">
      <c r="B4" s="494"/>
      <c r="C4" s="494"/>
      <c r="D4" s="495"/>
      <c r="E4" s="496"/>
      <c r="F4" s="496"/>
      <c r="G4" s="496"/>
      <c r="H4" s="496"/>
      <c r="I4" s="497"/>
      <c r="J4" s="492"/>
    </row>
    <row r="5" spans="2:10" ht="15.6">
      <c r="B5" s="498"/>
      <c r="C5" s="499"/>
      <c r="D5" s="921" t="s">
        <v>2</v>
      </c>
      <c r="E5" s="919"/>
      <c r="F5" s="919"/>
      <c r="G5" s="919"/>
      <c r="H5" s="919"/>
      <c r="I5" s="922"/>
      <c r="J5" s="492"/>
    </row>
    <row r="6" spans="2:10" ht="2.25" customHeight="1">
      <c r="B6" s="499"/>
      <c r="C6" s="499"/>
      <c r="D6" s="500"/>
      <c r="E6" s="501"/>
      <c r="F6" s="501"/>
      <c r="G6" s="501"/>
      <c r="H6" s="501"/>
      <c r="I6" s="502"/>
      <c r="J6" s="492"/>
    </row>
    <row r="7" spans="2:10" ht="22.5" customHeight="1">
      <c r="B7" s="923"/>
      <c r="C7" s="923"/>
      <c r="D7" s="503"/>
      <c r="E7" s="504" t="s">
        <v>6</v>
      </c>
      <c r="F7" s="505" t="s">
        <v>414</v>
      </c>
      <c r="G7" s="505"/>
      <c r="H7" s="505"/>
      <c r="I7" s="502"/>
      <c r="J7" s="492"/>
    </row>
    <row r="8" spans="2:10" ht="3.75" customHeight="1">
      <c r="B8" s="491"/>
      <c r="C8" s="491"/>
      <c r="D8" s="503"/>
      <c r="E8" s="506"/>
      <c r="F8" s="506"/>
      <c r="G8" s="506"/>
      <c r="H8" s="506"/>
      <c r="I8" s="502"/>
      <c r="J8" s="492"/>
    </row>
    <row r="9" spans="2:10" ht="15">
      <c r="B9" s="924"/>
      <c r="C9" s="924"/>
      <c r="D9" s="503"/>
      <c r="E9" s="504" t="s">
        <v>1</v>
      </c>
      <c r="F9" s="506" t="s">
        <v>413</v>
      </c>
      <c r="G9" s="506"/>
      <c r="H9" s="506"/>
      <c r="I9" s="502"/>
      <c r="J9" s="492"/>
    </row>
    <row r="10" spans="2:10" ht="9.75" customHeight="1" thickBot="1">
      <c r="B10" s="939"/>
      <c r="C10" s="939"/>
      <c r="D10" s="503"/>
      <c r="E10" s="506"/>
      <c r="F10" s="506"/>
      <c r="G10" s="506"/>
      <c r="H10" s="506"/>
      <c r="I10" s="502"/>
      <c r="J10" s="492"/>
    </row>
    <row r="11" spans="2:10" ht="22.5" customHeight="1" thickBot="1">
      <c r="B11" s="939"/>
      <c r="C11" s="939"/>
      <c r="D11" s="503"/>
      <c r="E11" s="507" t="s">
        <v>0</v>
      </c>
      <c r="F11" s="508" t="s">
        <v>333</v>
      </c>
      <c r="G11" s="770" t="s">
        <v>305</v>
      </c>
      <c r="H11" s="509" t="s">
        <v>346</v>
      </c>
      <c r="I11" s="510"/>
      <c r="J11" s="491"/>
    </row>
    <row r="12" spans="2:10" ht="21.9" customHeight="1">
      <c r="B12" s="511"/>
      <c r="C12" s="511">
        <v>15</v>
      </c>
      <c r="D12" s="503"/>
      <c r="E12" s="512">
        <v>1</v>
      </c>
      <c r="F12" s="513" t="s">
        <v>62</v>
      </c>
      <c r="G12" s="514">
        <v>42</v>
      </c>
      <c r="H12" s="515">
        <v>8</v>
      </c>
      <c r="I12" s="502"/>
      <c r="J12" s="492"/>
    </row>
    <row r="13" spans="2:10" ht="21.9" customHeight="1">
      <c r="B13" s="511"/>
      <c r="C13" s="511"/>
      <c r="D13" s="503"/>
      <c r="E13" s="361">
        <v>2</v>
      </c>
      <c r="F13" s="516" t="s">
        <v>417</v>
      </c>
      <c r="G13" s="517">
        <v>39</v>
      </c>
      <c r="H13" s="518">
        <v>6</v>
      </c>
      <c r="I13" s="502"/>
      <c r="J13" s="492"/>
    </row>
    <row r="14" spans="2:10" ht="21.9" customHeight="1">
      <c r="B14" s="511"/>
      <c r="C14" s="511">
        <v>14</v>
      </c>
      <c r="D14" s="503"/>
      <c r="E14" s="361">
        <v>3</v>
      </c>
      <c r="F14" s="516" t="s">
        <v>127</v>
      </c>
      <c r="G14" s="517">
        <v>38</v>
      </c>
      <c r="H14" s="518">
        <v>4</v>
      </c>
      <c r="I14" s="502"/>
      <c r="J14" s="492"/>
    </row>
    <row r="15" spans="2:10" ht="21.9" customHeight="1">
      <c r="B15" s="511"/>
      <c r="C15" s="511">
        <v>13</v>
      </c>
      <c r="D15" s="503"/>
      <c r="E15" s="361">
        <v>4</v>
      </c>
      <c r="F15" s="519" t="s">
        <v>32</v>
      </c>
      <c r="G15" s="363">
        <v>36</v>
      </c>
      <c r="H15" s="367">
        <v>3</v>
      </c>
      <c r="I15" s="502"/>
      <c r="J15" s="492"/>
    </row>
    <row r="16" spans="2:10" ht="21.9" customHeight="1">
      <c r="B16" s="511"/>
      <c r="C16" s="511">
        <v>12</v>
      </c>
      <c r="D16" s="503"/>
      <c r="E16" s="361">
        <v>5</v>
      </c>
      <c r="F16" s="519" t="s">
        <v>51</v>
      </c>
      <c r="G16" s="363">
        <v>36</v>
      </c>
      <c r="H16" s="367">
        <v>2</v>
      </c>
      <c r="I16" s="502"/>
      <c r="J16" s="492"/>
    </row>
    <row r="17" spans="2:10" ht="21.9" customHeight="1" thickBot="1">
      <c r="B17" s="764"/>
      <c r="C17" s="764">
        <v>11</v>
      </c>
      <c r="D17" s="503"/>
      <c r="E17" s="520">
        <v>6</v>
      </c>
      <c r="F17" s="521" t="s">
        <v>50</v>
      </c>
      <c r="G17" s="522">
        <v>35</v>
      </c>
      <c r="H17" s="523">
        <v>1</v>
      </c>
      <c r="I17" s="502"/>
      <c r="J17" s="492"/>
    </row>
    <row r="18" spans="2:10" ht="3.75" customHeight="1" thickBot="1">
      <c r="D18" s="524"/>
      <c r="E18" s="525"/>
      <c r="F18" s="525"/>
      <c r="G18" s="525"/>
      <c r="H18" s="525"/>
      <c r="I18" s="526"/>
    </row>
    <row r="19" spans="2:10" ht="10.199999999999999" customHeight="1" thickTop="1">
      <c r="D19" s="545"/>
      <c r="E19" s="545"/>
      <c r="F19" s="545"/>
      <c r="G19" s="545"/>
      <c r="H19" s="545"/>
      <c r="I19" s="545"/>
    </row>
    <row r="20" spans="2:10" ht="15">
      <c r="D20" s="527" t="s">
        <v>415</v>
      </c>
      <c r="E20" s="528"/>
      <c r="F20" s="529"/>
      <c r="H20" s="529"/>
      <c r="I20" s="529"/>
      <c r="J20" s="530"/>
    </row>
    <row r="21" spans="2:10" ht="15">
      <c r="C21" s="531"/>
      <c r="D21" s="528" t="s">
        <v>416</v>
      </c>
      <c r="F21" s="528"/>
      <c r="G21" s="528"/>
      <c r="H21" s="528"/>
      <c r="I21" s="530"/>
      <c r="J21" s="530"/>
    </row>
    <row r="22" spans="2:10" ht="17.399999999999999">
      <c r="E22" s="532"/>
      <c r="F22" s="533"/>
      <c r="G22" s="533"/>
      <c r="H22" s="533"/>
      <c r="I22" s="534"/>
      <c r="J22" s="534"/>
    </row>
    <row r="23" spans="2:10" ht="18" customHeight="1">
      <c r="E23" s="532"/>
      <c r="F23" s="533"/>
      <c r="G23" s="533"/>
      <c r="H23" s="533"/>
      <c r="I23" s="534"/>
      <c r="J23" s="534"/>
    </row>
    <row r="24" spans="2:10" ht="18" customHeight="1">
      <c r="E24" s="532"/>
      <c r="F24" s="535"/>
      <c r="G24" s="535"/>
      <c r="H24" s="535"/>
      <c r="I24" s="534"/>
      <c r="J24" s="534"/>
    </row>
    <row r="25" spans="2:10" ht="18" customHeight="1">
      <c r="E25" s="534"/>
      <c r="F25" s="535"/>
      <c r="G25" s="535"/>
      <c r="H25" s="535"/>
      <c r="I25" s="534"/>
      <c r="J25" s="534"/>
    </row>
    <row r="26" spans="2:10" ht="18" customHeight="1">
      <c r="E26" s="534"/>
      <c r="F26" s="534"/>
      <c r="G26" s="534"/>
      <c r="H26" s="534"/>
      <c r="I26" s="534"/>
      <c r="J26" s="534"/>
    </row>
    <row r="27" spans="2:10" ht="18" customHeight="1">
      <c r="E27" s="534"/>
      <c r="F27" s="534" t="s">
        <v>84</v>
      </c>
      <c r="G27" s="534"/>
      <c r="H27" s="534"/>
      <c r="I27" s="534"/>
      <c r="J27" s="534"/>
    </row>
    <row r="28" spans="2:10" ht="18" customHeight="1">
      <c r="E28" s="534"/>
      <c r="F28" s="534"/>
      <c r="G28" s="534"/>
      <c r="H28" s="534"/>
      <c r="I28" s="534"/>
      <c r="J28" s="534"/>
    </row>
    <row r="29" spans="2:10" ht="18" customHeight="1">
      <c r="E29" s="534"/>
      <c r="F29" s="534"/>
      <c r="G29" s="534"/>
      <c r="H29" s="534"/>
      <c r="I29" s="534"/>
      <c r="J29" s="534"/>
    </row>
    <row r="30" spans="2:10" ht="18" customHeight="1">
      <c r="E30" s="534"/>
      <c r="F30" s="534"/>
      <c r="G30" s="534"/>
      <c r="H30" s="534"/>
      <c r="I30" s="534"/>
      <c r="J30" s="534"/>
    </row>
    <row r="31" spans="2:10" ht="18" customHeight="1"/>
    <row r="32" spans="2:10"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sheetData>
  <mergeCells count="6">
    <mergeCell ref="B11:C11"/>
    <mergeCell ref="B3:E3"/>
    <mergeCell ref="D5:I5"/>
    <mergeCell ref="B7:C7"/>
    <mergeCell ref="B9:C9"/>
    <mergeCell ref="B10:C10"/>
  </mergeCells>
  <pageMargins left="1.3779527559055118" right="0" top="1.3779527559055118" bottom="0.98425196850393704" header="0.51181102362204722" footer="0.51181102362204722"/>
  <pageSetup paperSize="9" scale="160"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32"/>
  <sheetViews>
    <sheetView showGridLines="0" topLeftCell="B4" workbookViewId="0">
      <selection activeCell="P29" sqref="P29"/>
    </sheetView>
  </sheetViews>
  <sheetFormatPr defaultColWidth="9.109375" defaultRowHeight="13.2"/>
  <cols>
    <col min="1" max="2" width="9.109375" style="8" customWidth="1"/>
    <col min="3" max="3" width="15.44140625" style="8" customWidth="1"/>
    <col min="4" max="4" width="1.44140625" style="8" customWidth="1"/>
    <col min="5" max="5" width="7.88671875" style="8" customWidth="1"/>
    <col min="6" max="6" width="31.33203125" style="8" customWidth="1"/>
    <col min="7" max="7" width="7.88671875" style="8" customWidth="1"/>
    <col min="8" max="8" width="1.44140625" style="8" customWidth="1"/>
    <col min="9" max="9" width="7.6640625" style="8" customWidth="1"/>
    <col min="10" max="16384" width="9.109375" style="8"/>
  </cols>
  <sheetData>
    <row r="4" spans="2:9">
      <c r="B4" s="6"/>
      <c r="C4" s="6"/>
      <c r="D4" s="7"/>
      <c r="E4" s="7"/>
      <c r="F4" s="7"/>
      <c r="G4" s="6"/>
      <c r="H4" s="7"/>
    </row>
    <row r="5" spans="2:9" ht="15.6" thickBot="1">
      <c r="B5" s="928"/>
      <c r="C5" s="928"/>
      <c r="D5" s="929"/>
      <c r="E5" s="929"/>
      <c r="F5" s="7"/>
      <c r="G5" s="928"/>
      <c r="H5" s="935"/>
    </row>
    <row r="6" spans="2:9" ht="8.25" customHeight="1" thickTop="1">
      <c r="B6" s="769"/>
      <c r="C6" s="769"/>
      <c r="D6" s="95" t="s">
        <v>71</v>
      </c>
      <c r="E6" s="96"/>
      <c r="F6" s="96"/>
      <c r="G6" s="96"/>
      <c r="H6" s="97"/>
      <c r="I6" s="7"/>
    </row>
    <row r="7" spans="2:9" ht="15.6">
      <c r="B7" s="9"/>
      <c r="C7" s="10"/>
      <c r="D7" s="930" t="s">
        <v>2</v>
      </c>
      <c r="E7" s="928"/>
      <c r="F7" s="928"/>
      <c r="G7" s="928"/>
      <c r="H7" s="931"/>
      <c r="I7" s="7"/>
    </row>
    <row r="8" spans="2:9" ht="2.25" customHeight="1" thickBot="1">
      <c r="B8" s="10"/>
      <c r="C8" s="10"/>
      <c r="D8" s="98"/>
      <c r="E8" s="32"/>
      <c r="F8" s="32"/>
      <c r="G8" s="32"/>
      <c r="H8" s="99"/>
      <c r="I8" s="7"/>
    </row>
    <row r="9" spans="2:9" ht="36.6" customHeight="1" thickBot="1">
      <c r="B9" s="10"/>
      <c r="C9" s="10"/>
      <c r="D9" s="98"/>
      <c r="E9" s="941" t="s">
        <v>421</v>
      </c>
      <c r="F9" s="942"/>
      <c r="G9" s="943"/>
      <c r="H9" s="99"/>
      <c r="I9" s="7"/>
    </row>
    <row r="10" spans="2:9" ht="22.5" customHeight="1">
      <c r="B10" s="932"/>
      <c r="C10" s="932"/>
      <c r="D10" s="100"/>
      <c r="E10" s="11" t="s">
        <v>6</v>
      </c>
      <c r="F10" s="12" t="s">
        <v>422</v>
      </c>
      <c r="G10" s="13"/>
      <c r="H10" s="99"/>
      <c r="I10" s="7"/>
    </row>
    <row r="11" spans="2:9" ht="3.75" customHeight="1">
      <c r="B11" s="14"/>
      <c r="C11" s="14"/>
      <c r="D11" s="100"/>
      <c r="E11" s="13"/>
      <c r="F11" s="13"/>
      <c r="G11" s="13"/>
      <c r="H11" s="99"/>
      <c r="I11" s="7"/>
    </row>
    <row r="12" spans="2:9" ht="15">
      <c r="B12" s="933"/>
      <c r="C12" s="933"/>
      <c r="D12" s="100"/>
      <c r="E12" s="11" t="s">
        <v>1</v>
      </c>
      <c r="F12" s="13" t="s">
        <v>5</v>
      </c>
      <c r="G12" s="13"/>
      <c r="H12" s="99"/>
      <c r="I12" s="7"/>
    </row>
    <row r="13" spans="2:9" ht="9.75" customHeight="1" thickBot="1">
      <c r="B13" s="934"/>
      <c r="C13" s="934"/>
      <c r="D13" s="100"/>
      <c r="E13" s="13"/>
      <c r="F13" s="13"/>
      <c r="G13" s="13"/>
      <c r="H13" s="99"/>
      <c r="I13" s="7"/>
    </row>
    <row r="14" spans="2:9" ht="21.9" customHeight="1" thickBot="1">
      <c r="B14" s="934"/>
      <c r="C14" s="934"/>
      <c r="D14" s="100"/>
      <c r="E14" s="33" t="s">
        <v>0</v>
      </c>
      <c r="F14" s="58" t="s">
        <v>3</v>
      </c>
      <c r="G14" s="65" t="s">
        <v>4</v>
      </c>
      <c r="H14" s="99"/>
      <c r="I14" s="7"/>
    </row>
    <row r="15" spans="2:9" ht="21.9" customHeight="1">
      <c r="B15" s="768"/>
      <c r="C15" s="768"/>
      <c r="D15" s="100"/>
      <c r="E15" s="56">
        <v>1</v>
      </c>
      <c r="F15" s="60"/>
      <c r="G15" s="57"/>
      <c r="H15" s="99"/>
      <c r="I15" s="7"/>
    </row>
    <row r="16" spans="2:9" ht="21.9" customHeight="1">
      <c r="B16" s="768"/>
      <c r="C16" s="768"/>
      <c r="D16" s="100"/>
      <c r="E16" s="50">
        <v>2</v>
      </c>
      <c r="F16" s="59"/>
      <c r="G16" s="51"/>
      <c r="H16" s="99"/>
      <c r="I16" s="7"/>
    </row>
    <row r="17" spans="2:9" ht="21.9" customHeight="1">
      <c r="B17" s="768"/>
      <c r="C17" s="768"/>
      <c r="D17" s="100"/>
      <c r="E17" s="66">
        <v>3</v>
      </c>
      <c r="F17" s="72"/>
      <c r="G17" s="67"/>
      <c r="H17" s="99"/>
      <c r="I17" s="7"/>
    </row>
    <row r="18" spans="2:9" ht="21.9" customHeight="1">
      <c r="B18" s="768"/>
      <c r="C18" s="768"/>
      <c r="D18" s="100"/>
      <c r="E18" s="66">
        <v>4</v>
      </c>
      <c r="F18" s="72"/>
      <c r="G18" s="67"/>
      <c r="H18" s="99"/>
      <c r="I18" s="7"/>
    </row>
    <row r="19" spans="2:9" ht="21.9" customHeight="1" thickBot="1">
      <c r="B19" s="768"/>
      <c r="C19" s="768"/>
      <c r="D19" s="100"/>
      <c r="E19" s="54">
        <v>5</v>
      </c>
      <c r="F19" s="69"/>
      <c r="G19" s="52"/>
      <c r="H19" s="99"/>
      <c r="I19" s="7"/>
    </row>
    <row r="20" spans="2:9" ht="8.25" customHeight="1" thickBot="1">
      <c r="D20" s="101"/>
      <c r="E20" s="102"/>
      <c r="F20" s="102"/>
      <c r="G20" s="102"/>
      <c r="H20" s="103"/>
    </row>
    <row r="21" spans="2:9" ht="15.6" thickTop="1">
      <c r="D21" s="925"/>
      <c r="E21" s="926"/>
      <c r="F21" s="926"/>
      <c r="G21" s="926"/>
      <c r="H21" s="926"/>
      <c r="I21" s="15"/>
    </row>
    <row r="22" spans="2:9" ht="15">
      <c r="D22" s="925"/>
      <c r="E22" s="926"/>
      <c r="F22" s="926"/>
      <c r="G22" s="926"/>
      <c r="H22" s="926"/>
      <c r="I22" s="15"/>
    </row>
    <row r="23" spans="2:9" ht="17.399999999999999">
      <c r="E23" s="17"/>
      <c r="F23" s="17"/>
      <c r="G23" s="5"/>
      <c r="H23" s="15"/>
      <c r="I23" s="15"/>
    </row>
    <row r="24" spans="2:9" ht="17.399999999999999">
      <c r="E24" s="16"/>
      <c r="F24" s="17"/>
      <c r="G24" s="5"/>
      <c r="H24" s="15"/>
      <c r="I24" s="15"/>
    </row>
    <row r="25" spans="2:9" ht="17.399999999999999">
      <c r="E25" s="16"/>
      <c r="F25" s="17"/>
      <c r="G25" s="29"/>
      <c r="H25" s="15"/>
      <c r="I25" s="15"/>
    </row>
    <row r="26" spans="2:9" ht="17.399999999999999">
      <c r="E26" s="15"/>
      <c r="F26" s="16"/>
      <c r="G26" s="5"/>
      <c r="H26" s="15"/>
      <c r="I26" s="15"/>
    </row>
    <row r="27" spans="2:9" ht="17.399999999999999">
      <c r="E27" s="15"/>
      <c r="F27" s="16"/>
      <c r="G27" s="5"/>
      <c r="H27" s="15"/>
      <c r="I27" s="15"/>
    </row>
    <row r="28" spans="2:9" ht="17.399999999999999">
      <c r="E28" s="15"/>
      <c r="F28" s="15"/>
      <c r="G28" s="5"/>
      <c r="H28" s="15"/>
      <c r="I28" s="15"/>
    </row>
    <row r="29" spans="2:9" ht="17.399999999999999">
      <c r="E29" s="15"/>
      <c r="F29" s="15"/>
      <c r="G29" s="5"/>
      <c r="H29" s="15"/>
      <c r="I29" s="15"/>
    </row>
    <row r="30" spans="2:9">
      <c r="E30" s="15"/>
      <c r="F30" s="15"/>
      <c r="G30" s="15"/>
      <c r="H30" s="15"/>
      <c r="I30" s="15"/>
    </row>
    <row r="31" spans="2:9">
      <c r="E31" s="15"/>
      <c r="F31" s="15"/>
      <c r="G31" s="15"/>
      <c r="H31" s="15"/>
      <c r="I31" s="15"/>
    </row>
    <row r="32" spans="2:9">
      <c r="E32" s="15"/>
      <c r="F32" s="15"/>
      <c r="G32" s="15"/>
      <c r="H32" s="15"/>
      <c r="I32" s="15"/>
    </row>
  </sheetData>
  <mergeCells count="10">
    <mergeCell ref="B13:C13"/>
    <mergeCell ref="B14:C14"/>
    <mergeCell ref="D21:H21"/>
    <mergeCell ref="D22:H22"/>
    <mergeCell ref="B5:E5"/>
    <mergeCell ref="G5:H5"/>
    <mergeCell ref="D7:H7"/>
    <mergeCell ref="E9:G9"/>
    <mergeCell ref="B10:C10"/>
    <mergeCell ref="B12:C12"/>
  </mergeCells>
  <pageMargins left="1.3779527559055118" right="0.19685039370078741" top="1.3779527559055118" bottom="0.98425196850393704" header="0.51181102362204722" footer="0.51181102362204722"/>
  <pageSetup paperSize="9" scale="155"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H83"/>
  <sheetViews>
    <sheetView showGridLines="0" topLeftCell="B1" zoomScaleNormal="100" workbookViewId="0">
      <selection activeCell="D48" sqref="D48"/>
    </sheetView>
  </sheetViews>
  <sheetFormatPr defaultColWidth="9.109375" defaultRowHeight="13.2"/>
  <cols>
    <col min="1" max="1" width="9.109375" style="447" customWidth="1"/>
    <col min="2" max="2" width="4.88671875" style="447" customWidth="1"/>
    <col min="3" max="3" width="7.88671875" style="447" customWidth="1"/>
    <col min="4" max="4" width="47.6640625" style="447" customWidth="1"/>
    <col min="5" max="5" width="7.44140625" style="447" customWidth="1"/>
    <col min="6" max="6" width="7.6640625" style="447" customWidth="1"/>
    <col min="7" max="7" width="0.5546875" style="447" customWidth="1"/>
    <col min="8" max="8" width="3" style="447" customWidth="1"/>
    <col min="9" max="16384" width="9.109375" style="447"/>
  </cols>
  <sheetData>
    <row r="2" spans="2:8">
      <c r="B2" s="492"/>
      <c r="C2" s="492"/>
      <c r="D2" s="492"/>
      <c r="E2" s="492"/>
      <c r="F2" s="492"/>
      <c r="G2" s="492"/>
    </row>
    <row r="3" spans="2:8" ht="13.8" thickBot="1">
      <c r="B3" s="920"/>
      <c r="C3" s="920"/>
      <c r="D3" s="492"/>
      <c r="E3" s="492"/>
      <c r="F3" s="492"/>
      <c r="G3" s="493"/>
    </row>
    <row r="4" spans="2:8" ht="8.25" customHeight="1" thickTop="1">
      <c r="B4" s="495"/>
      <c r="C4" s="496"/>
      <c r="D4" s="496"/>
      <c r="E4" s="496"/>
      <c r="F4" s="496"/>
      <c r="G4" s="497"/>
      <c r="H4" s="492"/>
    </row>
    <row r="5" spans="2:8" ht="15.6">
      <c r="B5" s="921" t="s">
        <v>2</v>
      </c>
      <c r="C5" s="919"/>
      <c r="D5" s="919"/>
      <c r="E5" s="919"/>
      <c r="F5" s="919"/>
      <c r="G5" s="922"/>
      <c r="H5" s="492"/>
    </row>
    <row r="6" spans="2:8" ht="2.25" customHeight="1">
      <c r="B6" s="500"/>
      <c r="C6" s="501"/>
      <c r="D6" s="501"/>
      <c r="E6" s="501"/>
      <c r="F6" s="501"/>
      <c r="G6" s="502"/>
      <c r="H6" s="492"/>
    </row>
    <row r="7" spans="2:8" ht="22.5" customHeight="1">
      <c r="B7" s="503"/>
      <c r="C7" s="504" t="s">
        <v>6</v>
      </c>
      <c r="D7" s="505" t="s">
        <v>420</v>
      </c>
      <c r="E7" s="505"/>
      <c r="F7" s="505"/>
      <c r="G7" s="502"/>
      <c r="H7" s="492"/>
    </row>
    <row r="8" spans="2:8" ht="15" customHeight="1">
      <c r="B8" s="503"/>
      <c r="C8" s="504"/>
      <c r="D8" s="505" t="s">
        <v>455</v>
      </c>
      <c r="E8" s="505"/>
      <c r="F8" s="505"/>
      <c r="G8" s="502"/>
      <c r="H8" s="492"/>
    </row>
    <row r="9" spans="2:8" ht="19.2" customHeight="1">
      <c r="B9" s="503"/>
      <c r="C9" s="504" t="s">
        <v>1</v>
      </c>
      <c r="D9" s="506" t="s">
        <v>418</v>
      </c>
      <c r="E9" s="506"/>
      <c r="F9" s="506"/>
      <c r="G9" s="502"/>
      <c r="H9" s="492"/>
    </row>
    <row r="10" spans="2:8" ht="6.6" customHeight="1" thickBot="1">
      <c r="B10" s="503"/>
      <c r="C10" s="506"/>
      <c r="D10" s="506"/>
      <c r="E10" s="506"/>
      <c r="F10" s="506"/>
      <c r="G10" s="502"/>
      <c r="H10" s="492"/>
    </row>
    <row r="11" spans="2:8" ht="22.5" customHeight="1" thickBot="1">
      <c r="B11" s="503"/>
      <c r="C11" s="775" t="s">
        <v>0</v>
      </c>
      <c r="D11" s="776" t="s">
        <v>8</v>
      </c>
      <c r="E11" s="774" t="s">
        <v>423</v>
      </c>
      <c r="F11" s="774" t="s">
        <v>305</v>
      </c>
      <c r="G11" s="510"/>
      <c r="H11" s="491"/>
    </row>
    <row r="12" spans="2:8" ht="21.9" customHeight="1">
      <c r="B12" s="503"/>
      <c r="C12" s="361">
        <v>1</v>
      </c>
      <c r="D12" s="558" t="s">
        <v>442</v>
      </c>
      <c r="E12" s="559">
        <v>15</v>
      </c>
      <c r="F12" s="560">
        <v>57</v>
      </c>
      <c r="G12" s="502"/>
      <c r="H12" s="492"/>
    </row>
    <row r="13" spans="2:8" ht="21.9" customHeight="1">
      <c r="B13" s="503"/>
      <c r="C13" s="353">
        <v>2</v>
      </c>
      <c r="D13" s="561" t="s">
        <v>437</v>
      </c>
      <c r="E13" s="559">
        <v>15</v>
      </c>
      <c r="F13" s="560">
        <v>56</v>
      </c>
      <c r="G13" s="502"/>
      <c r="H13" s="492"/>
    </row>
    <row r="14" spans="2:8" ht="21.9" customHeight="1">
      <c r="B14" s="503"/>
      <c r="C14" s="353">
        <v>3</v>
      </c>
      <c r="D14" s="561" t="s">
        <v>453</v>
      </c>
      <c r="E14" s="559">
        <v>13</v>
      </c>
      <c r="F14" s="560">
        <v>54</v>
      </c>
      <c r="G14" s="502"/>
      <c r="H14" s="492"/>
    </row>
    <row r="15" spans="2:8" ht="21.9" customHeight="1">
      <c r="B15" s="503"/>
      <c r="C15" s="353">
        <v>4</v>
      </c>
      <c r="D15" s="561" t="s">
        <v>451</v>
      </c>
      <c r="E15" s="559">
        <v>10</v>
      </c>
      <c r="F15" s="560">
        <v>53</v>
      </c>
      <c r="G15" s="502"/>
      <c r="H15" s="492"/>
    </row>
    <row r="16" spans="2:8" ht="21.9" customHeight="1">
      <c r="B16" s="503"/>
      <c r="C16" s="353">
        <v>5</v>
      </c>
      <c r="D16" s="561" t="s">
        <v>430</v>
      </c>
      <c r="E16" s="559">
        <v>16</v>
      </c>
      <c r="F16" s="560">
        <v>53</v>
      </c>
      <c r="G16" s="502"/>
      <c r="H16" s="492"/>
    </row>
    <row r="17" spans="2:8" ht="21.9" customHeight="1">
      <c r="B17" s="503"/>
      <c r="C17" s="353">
        <v>6</v>
      </c>
      <c r="D17" s="561" t="s">
        <v>428</v>
      </c>
      <c r="E17" s="559">
        <v>17</v>
      </c>
      <c r="F17" s="560">
        <v>53</v>
      </c>
      <c r="G17" s="502"/>
      <c r="H17" s="492"/>
    </row>
    <row r="18" spans="2:8" ht="21.9" customHeight="1">
      <c r="B18" s="503"/>
      <c r="C18" s="353">
        <v>7</v>
      </c>
      <c r="D18" s="561" t="s">
        <v>438</v>
      </c>
      <c r="E18" s="559">
        <v>13</v>
      </c>
      <c r="F18" s="560">
        <v>52</v>
      </c>
      <c r="G18" s="502"/>
      <c r="H18" s="492"/>
    </row>
    <row r="19" spans="2:8" ht="21.9" customHeight="1">
      <c r="B19" s="503"/>
      <c r="C19" s="361">
        <v>8</v>
      </c>
      <c r="D19" s="561" t="s">
        <v>447</v>
      </c>
      <c r="E19" s="559">
        <v>8</v>
      </c>
      <c r="F19" s="560">
        <v>51</v>
      </c>
      <c r="G19" s="502"/>
      <c r="H19" s="492"/>
    </row>
    <row r="20" spans="2:8" ht="21.9" customHeight="1">
      <c r="B20" s="503"/>
      <c r="C20" s="353">
        <v>9</v>
      </c>
      <c r="D20" s="561" t="s">
        <v>443</v>
      </c>
      <c r="E20" s="559">
        <v>9</v>
      </c>
      <c r="F20" s="560">
        <v>51</v>
      </c>
      <c r="G20" s="502"/>
      <c r="H20" s="492"/>
    </row>
    <row r="21" spans="2:8" ht="21.9" customHeight="1">
      <c r="B21" s="503"/>
      <c r="C21" s="353">
        <v>10</v>
      </c>
      <c r="D21" s="561" t="s">
        <v>439</v>
      </c>
      <c r="E21" s="559">
        <v>20</v>
      </c>
      <c r="F21" s="560">
        <v>51</v>
      </c>
      <c r="G21" s="502"/>
      <c r="H21" s="492"/>
    </row>
    <row r="22" spans="2:8" ht="21.9" customHeight="1">
      <c r="B22" s="503"/>
      <c r="C22" s="353">
        <v>11</v>
      </c>
      <c r="D22" s="561" t="s">
        <v>449</v>
      </c>
      <c r="E22" s="559">
        <v>13</v>
      </c>
      <c r="F22" s="560">
        <v>50</v>
      </c>
      <c r="G22" s="502"/>
      <c r="H22" s="492"/>
    </row>
    <row r="23" spans="2:8" ht="21.9" customHeight="1">
      <c r="B23" s="503"/>
      <c r="C23" s="353">
        <v>12</v>
      </c>
      <c r="D23" s="561" t="s">
        <v>357</v>
      </c>
      <c r="E23" s="559">
        <v>14</v>
      </c>
      <c r="F23" s="560">
        <v>50</v>
      </c>
      <c r="G23" s="502"/>
      <c r="H23" s="492"/>
    </row>
    <row r="24" spans="2:8" ht="21.9" customHeight="1">
      <c r="B24" s="503"/>
      <c r="C24" s="353">
        <v>13</v>
      </c>
      <c r="D24" s="561" t="s">
        <v>448</v>
      </c>
      <c r="E24" s="559">
        <v>16</v>
      </c>
      <c r="F24" s="560">
        <v>49</v>
      </c>
      <c r="G24" s="502"/>
      <c r="H24" s="492"/>
    </row>
    <row r="25" spans="2:8" ht="21.9" customHeight="1">
      <c r="B25" s="503"/>
      <c r="C25" s="353">
        <v>14</v>
      </c>
      <c r="D25" s="561" t="s">
        <v>431</v>
      </c>
      <c r="E25" s="427">
        <v>8</v>
      </c>
      <c r="F25" s="432">
        <v>48</v>
      </c>
      <c r="G25" s="502"/>
      <c r="H25" s="492"/>
    </row>
    <row r="26" spans="2:8" ht="21.9" customHeight="1">
      <c r="B26" s="503"/>
      <c r="C26" s="361">
        <v>15</v>
      </c>
      <c r="D26" s="561" t="s">
        <v>432</v>
      </c>
      <c r="E26" s="427">
        <v>8</v>
      </c>
      <c r="F26" s="432">
        <v>48</v>
      </c>
      <c r="G26" s="502"/>
      <c r="H26" s="492"/>
    </row>
    <row r="27" spans="2:8" ht="21.9" customHeight="1">
      <c r="B27" s="503"/>
      <c r="C27" s="353">
        <v>16</v>
      </c>
      <c r="D27" s="561" t="s">
        <v>440</v>
      </c>
      <c r="E27" s="427">
        <v>14</v>
      </c>
      <c r="F27" s="432">
        <v>48</v>
      </c>
      <c r="G27" s="502"/>
      <c r="H27" s="492"/>
    </row>
    <row r="28" spans="2:8" ht="21.9" customHeight="1">
      <c r="B28" s="503"/>
      <c r="C28" s="353">
        <v>17</v>
      </c>
      <c r="D28" s="561" t="s">
        <v>454</v>
      </c>
      <c r="E28" s="427">
        <v>16</v>
      </c>
      <c r="F28" s="432">
        <v>47</v>
      </c>
      <c r="G28" s="502"/>
      <c r="H28" s="492"/>
    </row>
    <row r="29" spans="2:8" ht="21.9" customHeight="1">
      <c r="B29" s="503"/>
      <c r="C29" s="353">
        <v>18</v>
      </c>
      <c r="D29" s="561" t="s">
        <v>426</v>
      </c>
      <c r="E29" s="427">
        <v>20</v>
      </c>
      <c r="F29" s="432">
        <v>47</v>
      </c>
      <c r="G29" s="502"/>
      <c r="H29" s="492"/>
    </row>
    <row r="30" spans="2:8" ht="21.9" customHeight="1">
      <c r="B30" s="503"/>
      <c r="C30" s="353">
        <v>19</v>
      </c>
      <c r="D30" s="561" t="s">
        <v>435</v>
      </c>
      <c r="E30" s="427">
        <v>11</v>
      </c>
      <c r="F30" s="432">
        <v>46</v>
      </c>
      <c r="G30" s="502"/>
      <c r="H30" s="492"/>
    </row>
    <row r="31" spans="2:8" ht="21.9" customHeight="1">
      <c r="B31" s="503"/>
      <c r="C31" s="353">
        <v>20</v>
      </c>
      <c r="D31" s="561" t="s">
        <v>436</v>
      </c>
      <c r="E31" s="427">
        <v>12</v>
      </c>
      <c r="F31" s="432">
        <v>46</v>
      </c>
      <c r="G31" s="502"/>
      <c r="H31" s="492"/>
    </row>
    <row r="32" spans="2:8" ht="21.9" customHeight="1">
      <c r="B32" s="503"/>
      <c r="C32" s="353">
        <v>21</v>
      </c>
      <c r="D32" s="561" t="s">
        <v>441</v>
      </c>
      <c r="E32" s="427">
        <v>15</v>
      </c>
      <c r="F32" s="432">
        <v>46</v>
      </c>
      <c r="G32" s="502"/>
      <c r="H32" s="492"/>
    </row>
    <row r="33" spans="2:8" ht="21.9" customHeight="1">
      <c r="B33" s="503"/>
      <c r="C33" s="361">
        <v>22</v>
      </c>
      <c r="D33" s="561" t="s">
        <v>445</v>
      </c>
      <c r="E33" s="427">
        <v>15</v>
      </c>
      <c r="F33" s="432">
        <v>46</v>
      </c>
      <c r="G33" s="502"/>
      <c r="H33" s="492"/>
    </row>
    <row r="34" spans="2:8" ht="21.9" customHeight="1">
      <c r="B34" s="503"/>
      <c r="C34" s="353">
        <v>23</v>
      </c>
      <c r="D34" s="561" t="s">
        <v>425</v>
      </c>
      <c r="E34" s="427">
        <v>18</v>
      </c>
      <c r="F34" s="432">
        <v>46</v>
      </c>
      <c r="G34" s="502"/>
      <c r="H34" s="492"/>
    </row>
    <row r="35" spans="2:8" ht="21.9" customHeight="1">
      <c r="B35" s="503"/>
      <c r="C35" s="353">
        <v>24</v>
      </c>
      <c r="D35" s="561" t="s">
        <v>444</v>
      </c>
      <c r="E35" s="427">
        <v>18</v>
      </c>
      <c r="F35" s="432">
        <v>46</v>
      </c>
      <c r="G35" s="502"/>
      <c r="H35" s="492"/>
    </row>
    <row r="36" spans="2:8" ht="21.9" customHeight="1">
      <c r="B36" s="503"/>
      <c r="C36" s="353">
        <v>25</v>
      </c>
      <c r="D36" s="561" t="s">
        <v>429</v>
      </c>
      <c r="E36" s="427">
        <v>19</v>
      </c>
      <c r="F36" s="432">
        <v>46</v>
      </c>
      <c r="G36" s="502"/>
      <c r="H36" s="492"/>
    </row>
    <row r="37" spans="2:8" ht="21.9" customHeight="1">
      <c r="B37" s="503"/>
      <c r="C37" s="353">
        <v>26</v>
      </c>
      <c r="D37" s="561" t="s">
        <v>446</v>
      </c>
      <c r="E37" s="427">
        <v>3</v>
      </c>
      <c r="F37" s="432">
        <v>45</v>
      </c>
      <c r="G37" s="502"/>
      <c r="H37" s="492"/>
    </row>
    <row r="38" spans="2:8" ht="21.9" customHeight="1">
      <c r="B38" s="503"/>
      <c r="C38" s="353">
        <v>27</v>
      </c>
      <c r="D38" s="561" t="s">
        <v>427</v>
      </c>
      <c r="E38" s="427">
        <v>20</v>
      </c>
      <c r="F38" s="432">
        <v>45</v>
      </c>
      <c r="G38" s="502"/>
      <c r="H38" s="492"/>
    </row>
    <row r="39" spans="2:8" ht="21.9" customHeight="1">
      <c r="B39" s="503"/>
      <c r="C39" s="353">
        <v>28</v>
      </c>
      <c r="D39" s="561" t="s">
        <v>452</v>
      </c>
      <c r="E39" s="427">
        <v>11</v>
      </c>
      <c r="F39" s="432">
        <v>42</v>
      </c>
      <c r="G39" s="502"/>
      <c r="H39" s="492"/>
    </row>
    <row r="40" spans="2:8" ht="21.9" customHeight="1">
      <c r="B40" s="503"/>
      <c r="C40" s="361">
        <v>29</v>
      </c>
      <c r="D40" s="561" t="s">
        <v>450</v>
      </c>
      <c r="E40" s="427">
        <v>11</v>
      </c>
      <c r="F40" s="432">
        <v>41</v>
      </c>
      <c r="G40" s="502"/>
      <c r="H40" s="492"/>
    </row>
    <row r="41" spans="2:8" ht="21.9" customHeight="1">
      <c r="B41" s="503"/>
      <c r="C41" s="353">
        <v>30</v>
      </c>
      <c r="D41" s="561" t="s">
        <v>433</v>
      </c>
      <c r="E41" s="427">
        <v>15</v>
      </c>
      <c r="F41" s="432">
        <v>40</v>
      </c>
      <c r="G41" s="502"/>
      <c r="H41" s="492"/>
    </row>
    <row r="42" spans="2:8" ht="21.9" customHeight="1">
      <c r="B42" s="503"/>
      <c r="C42" s="353">
        <v>31</v>
      </c>
      <c r="D42" s="561" t="s">
        <v>460</v>
      </c>
      <c r="E42" s="427">
        <v>24</v>
      </c>
      <c r="F42" s="432">
        <v>40</v>
      </c>
      <c r="G42" s="502"/>
      <c r="H42" s="492"/>
    </row>
    <row r="43" spans="2:8" ht="21.9" customHeight="1">
      <c r="B43" s="503"/>
      <c r="C43" s="353">
        <v>32</v>
      </c>
      <c r="D43" s="777" t="s">
        <v>424</v>
      </c>
      <c r="E43" s="738">
        <v>10</v>
      </c>
      <c r="F43" s="778">
        <v>38</v>
      </c>
      <c r="G43" s="502"/>
      <c r="H43" s="492"/>
    </row>
    <row r="44" spans="2:8" ht="21.9" customHeight="1">
      <c r="B44" s="503"/>
      <c r="C44" s="353">
        <v>33</v>
      </c>
      <c r="D44" s="777" t="s">
        <v>459</v>
      </c>
      <c r="E44" s="738">
        <v>16</v>
      </c>
      <c r="F44" s="778">
        <v>36</v>
      </c>
      <c r="G44" s="502"/>
      <c r="H44" s="492"/>
    </row>
    <row r="45" spans="2:8" ht="21.9" customHeight="1" thickBot="1">
      <c r="B45" s="503"/>
      <c r="C45" s="353">
        <v>34</v>
      </c>
      <c r="D45" s="649" t="s">
        <v>434</v>
      </c>
      <c r="E45" s="772">
        <v>15</v>
      </c>
      <c r="F45" s="771">
        <v>29</v>
      </c>
      <c r="G45" s="502"/>
      <c r="H45" s="492"/>
    </row>
    <row r="46" spans="2:8" ht="3.75" customHeight="1" thickBot="1">
      <c r="B46" s="524"/>
      <c r="C46" s="525"/>
      <c r="D46" s="525"/>
      <c r="E46" s="525"/>
      <c r="F46" s="525"/>
      <c r="G46" s="526"/>
    </row>
    <row r="47" spans="2:8" ht="10.199999999999999" customHeight="1" thickTop="1">
      <c r="B47" s="545"/>
      <c r="C47" s="545"/>
      <c r="D47" s="545"/>
      <c r="E47" s="545"/>
      <c r="F47" s="545"/>
      <c r="G47" s="545"/>
    </row>
    <row r="48" spans="2:8" ht="15">
      <c r="B48" s="527" t="s">
        <v>419</v>
      </c>
      <c r="C48" s="528"/>
      <c r="D48" s="529"/>
      <c r="E48" s="529"/>
      <c r="G48" s="529"/>
      <c r="H48" s="530"/>
    </row>
    <row r="49" spans="2:8" ht="15">
      <c r="B49" s="528" t="s">
        <v>416</v>
      </c>
      <c r="D49" s="528"/>
      <c r="E49" s="528"/>
      <c r="F49" s="528"/>
      <c r="G49" s="530"/>
      <c r="H49" s="530"/>
    </row>
    <row r="50" spans="2:8" ht="7.95" customHeight="1">
      <c r="B50" s="528"/>
      <c r="D50" s="528"/>
      <c r="E50" s="528"/>
      <c r="F50" s="528"/>
      <c r="G50" s="530"/>
      <c r="H50" s="530"/>
    </row>
    <row r="51" spans="2:8" ht="25.95" customHeight="1">
      <c r="B51" s="749" t="s">
        <v>456</v>
      </c>
      <c r="C51" s="533"/>
      <c r="D51" s="533"/>
      <c r="E51" s="533"/>
      <c r="F51" s="533"/>
      <c r="G51" s="534"/>
      <c r="H51" s="534"/>
    </row>
    <row r="52" spans="2:8" ht="25.95" customHeight="1">
      <c r="B52" s="749" t="s">
        <v>457</v>
      </c>
      <c r="C52" s="533"/>
      <c r="D52" s="533"/>
      <c r="E52" s="533"/>
      <c r="F52" s="533"/>
      <c r="G52" s="534"/>
      <c r="H52" s="534"/>
    </row>
    <row r="53" spans="2:8" ht="29.4" customHeight="1">
      <c r="B53" s="749" t="s">
        <v>458</v>
      </c>
      <c r="C53" s="535"/>
      <c r="D53" s="535"/>
      <c r="E53" s="535"/>
      <c r="F53" s="535"/>
      <c r="G53" s="534"/>
      <c r="H53" s="534"/>
    </row>
    <row r="54" spans="2:8" ht="25.2" customHeight="1">
      <c r="B54" s="535" t="s">
        <v>461</v>
      </c>
      <c r="C54" s="535"/>
      <c r="D54" s="535"/>
      <c r="E54" s="535"/>
      <c r="F54" s="535"/>
      <c r="G54" s="534"/>
      <c r="H54" s="534"/>
    </row>
    <row r="55" spans="2:8" ht="18" customHeight="1">
      <c r="C55" s="534"/>
      <c r="D55" s="534"/>
      <c r="E55" s="534"/>
      <c r="F55" s="534"/>
      <c r="G55" s="534"/>
      <c r="H55" s="534"/>
    </row>
    <row r="56" spans="2:8" ht="18" customHeight="1">
      <c r="C56" s="534"/>
      <c r="D56" s="534" t="s">
        <v>84</v>
      </c>
      <c r="E56" s="534"/>
      <c r="F56" s="534"/>
      <c r="G56" s="534"/>
      <c r="H56" s="534"/>
    </row>
    <row r="57" spans="2:8" ht="18" customHeight="1">
      <c r="C57" s="534"/>
      <c r="D57" s="534"/>
      <c r="E57" s="534"/>
      <c r="F57" s="534"/>
      <c r="G57" s="534"/>
      <c r="H57" s="534"/>
    </row>
    <row r="58" spans="2:8" ht="18" customHeight="1">
      <c r="C58" s="534"/>
      <c r="D58" s="534"/>
      <c r="E58" s="534"/>
      <c r="F58" s="534"/>
      <c r="G58" s="534"/>
      <c r="H58" s="534"/>
    </row>
    <row r="59" spans="2:8" ht="18" customHeight="1">
      <c r="C59" s="534"/>
      <c r="D59" s="534"/>
      <c r="E59" s="534"/>
      <c r="F59" s="534"/>
      <c r="G59" s="534"/>
      <c r="H59" s="534"/>
    </row>
    <row r="60" spans="2:8" ht="18" customHeight="1"/>
    <row r="61" spans="2:8" ht="18" customHeight="1"/>
    <row r="62" spans="2:8" ht="18" customHeight="1"/>
    <row r="63" spans="2:8" ht="18" customHeight="1"/>
    <row r="64" spans="2:8"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sheetData>
  <sortState ref="D12:F45">
    <sortCondition descending="1" ref="F12:F45"/>
    <sortCondition ref="E12:E45"/>
  </sortState>
  <mergeCells count="2">
    <mergeCell ref="B3:C3"/>
    <mergeCell ref="B5:G5"/>
  </mergeCells>
  <pageMargins left="1.3779527559055118" right="0" top="1.3779527559055118" bottom="0.98425196850393704" header="0.51181102362204722" footer="0.51181102362204722"/>
  <pageSetup paperSize="9" scale="160"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J55"/>
  <sheetViews>
    <sheetView showGridLines="0" topLeftCell="B2" zoomScaleNormal="100" workbookViewId="0">
      <selection activeCell="K2" sqref="K1:P1048576"/>
    </sheetView>
  </sheetViews>
  <sheetFormatPr defaultColWidth="9.109375" defaultRowHeight="13.2"/>
  <cols>
    <col min="1" max="2" width="9.109375" style="447" customWidth="1"/>
    <col min="3" max="3" width="15.44140625" style="447" customWidth="1"/>
    <col min="4" max="4" width="0.6640625" style="447" customWidth="1"/>
    <col min="5" max="5" width="7.88671875" style="447" customWidth="1"/>
    <col min="6" max="6" width="25.5546875" style="447" customWidth="1"/>
    <col min="7" max="7" width="7" style="447" customWidth="1"/>
    <col min="8" max="8" width="6.5546875" style="447" customWidth="1"/>
    <col min="9" max="9" width="0.5546875" style="447" customWidth="1"/>
    <col min="10" max="10" width="3" style="447" customWidth="1"/>
    <col min="11" max="16384" width="9.109375" style="447"/>
  </cols>
  <sheetData>
    <row r="2" spans="2:10" ht="13.8">
      <c r="B2" s="490"/>
      <c r="C2" s="491"/>
      <c r="D2" s="492"/>
      <c r="E2" s="492"/>
      <c r="F2" s="492"/>
      <c r="G2" s="492"/>
      <c r="H2" s="492"/>
      <c r="I2" s="492"/>
    </row>
    <row r="3" spans="2:10" ht="15.6" thickBot="1">
      <c r="B3" s="919"/>
      <c r="C3" s="919"/>
      <c r="D3" s="920"/>
      <c r="E3" s="920"/>
      <c r="F3" s="492"/>
      <c r="G3" s="492"/>
      <c r="H3" s="492"/>
      <c r="I3" s="493"/>
    </row>
    <row r="4" spans="2:10" ht="8.25" customHeight="1" thickTop="1">
      <c r="B4" s="779"/>
      <c r="C4" s="779"/>
      <c r="D4" s="495"/>
      <c r="E4" s="496"/>
      <c r="F4" s="496"/>
      <c r="G4" s="496"/>
      <c r="H4" s="496"/>
      <c r="I4" s="497"/>
      <c r="J4" s="492"/>
    </row>
    <row r="5" spans="2:10" ht="15.6">
      <c r="B5" s="498"/>
      <c r="C5" s="499"/>
      <c r="D5" s="921" t="s">
        <v>2</v>
      </c>
      <c r="E5" s="919"/>
      <c r="F5" s="919"/>
      <c r="G5" s="919"/>
      <c r="H5" s="919"/>
      <c r="I5" s="922"/>
      <c r="J5" s="492"/>
    </row>
    <row r="6" spans="2:10" ht="2.25" customHeight="1">
      <c r="B6" s="499"/>
      <c r="C6" s="499"/>
      <c r="D6" s="500"/>
      <c r="E6" s="501"/>
      <c r="F6" s="501"/>
      <c r="G6" s="501"/>
      <c r="H6" s="501"/>
      <c r="I6" s="502"/>
      <c r="J6" s="492"/>
    </row>
    <row r="7" spans="2:10" ht="22.5" customHeight="1">
      <c r="B7" s="923"/>
      <c r="C7" s="923"/>
      <c r="D7" s="503"/>
      <c r="E7" s="504" t="s">
        <v>6</v>
      </c>
      <c r="F7" s="505" t="s">
        <v>463</v>
      </c>
      <c r="G7" s="505"/>
      <c r="H7" s="505"/>
      <c r="I7" s="502"/>
      <c r="J7" s="492"/>
    </row>
    <row r="8" spans="2:10" ht="3.75" customHeight="1">
      <c r="B8" s="491"/>
      <c r="C8" s="491"/>
      <c r="D8" s="503"/>
      <c r="E8" s="506"/>
      <c r="F8" s="506"/>
      <c r="G8" s="506"/>
      <c r="H8" s="506"/>
      <c r="I8" s="502"/>
      <c r="J8" s="492"/>
    </row>
    <row r="9" spans="2:10" ht="15">
      <c r="B9" s="924"/>
      <c r="C9" s="924"/>
      <c r="D9" s="503"/>
      <c r="E9" s="504" t="s">
        <v>1</v>
      </c>
      <c r="F9" s="506" t="s">
        <v>413</v>
      </c>
      <c r="G9" s="506"/>
      <c r="H9" s="506"/>
      <c r="I9" s="502"/>
      <c r="J9" s="492"/>
    </row>
    <row r="10" spans="2:10" ht="9.75" customHeight="1" thickBot="1">
      <c r="B10" s="939"/>
      <c r="C10" s="939"/>
      <c r="D10" s="503"/>
      <c r="E10" s="506"/>
      <c r="F10" s="506"/>
      <c r="G10" s="506"/>
      <c r="H10" s="506"/>
      <c r="I10" s="502"/>
      <c r="J10" s="492"/>
    </row>
    <row r="11" spans="2:10" ht="22.5" customHeight="1">
      <c r="B11" s="939"/>
      <c r="C11" s="939"/>
      <c r="D11" s="503"/>
      <c r="E11" s="790" t="s">
        <v>0</v>
      </c>
      <c r="F11" s="791" t="s">
        <v>333</v>
      </c>
      <c r="G11" s="793" t="s">
        <v>305</v>
      </c>
      <c r="H11" s="792" t="s">
        <v>346</v>
      </c>
      <c r="I11" s="510"/>
      <c r="J11" s="491"/>
    </row>
    <row r="12" spans="2:10" ht="22.5" customHeight="1">
      <c r="B12" s="780"/>
      <c r="C12" s="780">
        <v>15</v>
      </c>
      <c r="D12" s="503"/>
      <c r="E12" s="363">
        <v>1</v>
      </c>
      <c r="F12" s="795" t="s">
        <v>33</v>
      </c>
      <c r="G12" s="794">
        <v>40</v>
      </c>
      <c r="H12" s="794">
        <v>8</v>
      </c>
      <c r="I12" s="510"/>
      <c r="J12" s="491"/>
    </row>
    <row r="13" spans="2:10" ht="21.9" customHeight="1">
      <c r="B13" s="780"/>
      <c r="C13" s="780">
        <v>14</v>
      </c>
      <c r="D13" s="503"/>
      <c r="E13" s="363">
        <v>1</v>
      </c>
      <c r="F13" s="795" t="s">
        <v>12</v>
      </c>
      <c r="G13" s="794">
        <v>38</v>
      </c>
      <c r="H13" s="794">
        <v>6</v>
      </c>
      <c r="I13" s="502"/>
      <c r="J13" s="492"/>
    </row>
    <row r="14" spans="2:10" ht="21.9" customHeight="1">
      <c r="B14" s="780"/>
      <c r="C14" s="780">
        <v>13</v>
      </c>
      <c r="D14" s="503"/>
      <c r="E14" s="363">
        <v>2</v>
      </c>
      <c r="F14" s="795" t="s">
        <v>67</v>
      </c>
      <c r="G14" s="794">
        <v>37</v>
      </c>
      <c r="H14" s="794">
        <v>5</v>
      </c>
      <c r="I14" s="502"/>
      <c r="J14" s="492"/>
    </row>
    <row r="15" spans="2:10" ht="21.9" customHeight="1">
      <c r="B15" s="780"/>
      <c r="C15" s="780">
        <v>12</v>
      </c>
      <c r="D15" s="503"/>
      <c r="E15" s="363">
        <v>3</v>
      </c>
      <c r="F15" s="795" t="s">
        <v>50</v>
      </c>
      <c r="G15" s="794">
        <v>37</v>
      </c>
      <c r="H15" s="794">
        <v>4</v>
      </c>
      <c r="I15" s="502"/>
      <c r="J15" s="492"/>
    </row>
    <row r="16" spans="2:10" ht="21.9" customHeight="1">
      <c r="B16" s="780"/>
      <c r="C16" s="780">
        <v>11</v>
      </c>
      <c r="D16" s="503"/>
      <c r="E16" s="363">
        <v>4</v>
      </c>
      <c r="F16" s="795" t="s">
        <v>464</v>
      </c>
      <c r="G16" s="794">
        <v>36</v>
      </c>
      <c r="H16" s="794">
        <v>3</v>
      </c>
      <c r="I16" s="502"/>
      <c r="J16" s="492"/>
    </row>
    <row r="17" spans="2:10" ht="21.9" customHeight="1">
      <c r="B17" s="780"/>
      <c r="C17" s="780">
        <v>10</v>
      </c>
      <c r="D17" s="503"/>
      <c r="E17" s="363">
        <v>5</v>
      </c>
      <c r="F17" s="795" t="s">
        <v>135</v>
      </c>
      <c r="G17" s="794">
        <v>36</v>
      </c>
      <c r="H17" s="794">
        <v>2</v>
      </c>
      <c r="I17" s="502"/>
      <c r="J17" s="492"/>
    </row>
    <row r="18" spans="2:10" ht="21.9" customHeight="1">
      <c r="B18" s="780"/>
      <c r="C18" s="780"/>
      <c r="D18" s="503"/>
      <c r="E18" s="363">
        <v>6</v>
      </c>
      <c r="F18" s="795" t="s">
        <v>349</v>
      </c>
      <c r="G18" s="794">
        <v>35</v>
      </c>
      <c r="H18" s="794">
        <v>1</v>
      </c>
      <c r="I18" s="502"/>
      <c r="J18" s="492"/>
    </row>
    <row r="19" spans="2:10" ht="3.75" customHeight="1" thickBot="1">
      <c r="D19" s="524"/>
      <c r="E19" s="525"/>
      <c r="F19" s="525"/>
      <c r="G19" s="525"/>
      <c r="H19" s="525"/>
      <c r="I19" s="526"/>
    </row>
    <row r="20" spans="2:10" ht="10.199999999999999" customHeight="1" thickTop="1">
      <c r="D20" s="545"/>
      <c r="E20" s="545"/>
      <c r="F20" s="545"/>
      <c r="G20" s="545"/>
      <c r="H20" s="545"/>
      <c r="I20" s="545"/>
    </row>
    <row r="21" spans="2:10" ht="15">
      <c r="D21" s="527" t="s">
        <v>465</v>
      </c>
      <c r="E21" s="528"/>
      <c r="F21" s="529"/>
      <c r="H21" s="529"/>
      <c r="I21" s="529"/>
      <c r="J21" s="530"/>
    </row>
    <row r="22" spans="2:10" ht="15">
      <c r="C22" s="531"/>
      <c r="D22" s="528" t="s">
        <v>467</v>
      </c>
      <c r="F22" s="528"/>
      <c r="G22" s="528"/>
      <c r="H22" s="528"/>
      <c r="I22" s="530"/>
      <c r="J22" s="530"/>
    </row>
    <row r="23" spans="2:10" ht="17.399999999999999">
      <c r="E23" s="532"/>
      <c r="F23" s="533"/>
      <c r="G23" s="533"/>
      <c r="H23" s="533"/>
      <c r="I23" s="534"/>
      <c r="J23" s="534"/>
    </row>
    <row r="24" spans="2:10" ht="18" customHeight="1">
      <c r="E24" s="532"/>
      <c r="F24" s="533"/>
      <c r="G24" s="533"/>
      <c r="H24" s="533"/>
      <c r="I24" s="534"/>
      <c r="J24" s="534"/>
    </row>
    <row r="25" spans="2:10" ht="18" customHeight="1">
      <c r="E25" s="532"/>
      <c r="F25" s="535"/>
      <c r="G25" s="535"/>
      <c r="H25" s="535"/>
      <c r="I25" s="534"/>
      <c r="J25" s="534"/>
    </row>
    <row r="26" spans="2:10" ht="18" customHeight="1">
      <c r="E26" s="534"/>
      <c r="F26" s="535"/>
      <c r="G26" s="535"/>
      <c r="H26" s="535"/>
      <c r="I26" s="534"/>
      <c r="J26" s="534"/>
    </row>
    <row r="27" spans="2:10" ht="18" customHeight="1">
      <c r="E27" s="534"/>
      <c r="F27" s="534"/>
      <c r="G27" s="534"/>
      <c r="H27" s="534"/>
      <c r="I27" s="534"/>
      <c r="J27" s="534"/>
    </row>
    <row r="28" spans="2:10" ht="18" customHeight="1">
      <c r="E28" s="534"/>
      <c r="F28" s="534" t="s">
        <v>84</v>
      </c>
      <c r="G28" s="534"/>
      <c r="H28" s="534"/>
      <c r="I28" s="534"/>
      <c r="J28" s="534"/>
    </row>
    <row r="29" spans="2:10" ht="18" customHeight="1">
      <c r="E29" s="534"/>
      <c r="F29" s="534"/>
      <c r="G29" s="534"/>
      <c r="H29" s="534"/>
      <c r="I29" s="534"/>
      <c r="J29" s="534"/>
    </row>
    <row r="30" spans="2:10" ht="18" customHeight="1">
      <c r="E30" s="534"/>
      <c r="F30" s="534"/>
      <c r="G30" s="534"/>
      <c r="H30" s="534"/>
      <c r="I30" s="534"/>
      <c r="J30" s="534"/>
    </row>
    <row r="31" spans="2:10" ht="18" customHeight="1">
      <c r="E31" s="534"/>
      <c r="F31" s="534"/>
      <c r="G31" s="534"/>
      <c r="H31" s="534"/>
      <c r="I31" s="534"/>
      <c r="J31" s="534"/>
    </row>
    <row r="32" spans="2:10"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sheetData>
  <mergeCells count="6">
    <mergeCell ref="B10:C10"/>
    <mergeCell ref="B11:C11"/>
    <mergeCell ref="B3:E3"/>
    <mergeCell ref="D5:I5"/>
    <mergeCell ref="B7:C7"/>
    <mergeCell ref="B9:C9"/>
  </mergeCells>
  <pageMargins left="1.3779527559055118" right="0" top="1.3779527559055118" bottom="0.98425196850393704" header="0.51181102362204722" footer="0.51181102362204722"/>
  <pageSetup paperSize="9" scale="160"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29"/>
  <sheetViews>
    <sheetView showGridLines="0" topLeftCell="A4" workbookViewId="0">
      <selection activeCell="B31" sqref="B31"/>
    </sheetView>
  </sheetViews>
  <sheetFormatPr defaultColWidth="9.109375" defaultRowHeight="13.2"/>
  <cols>
    <col min="1" max="2" width="9.109375" style="8" customWidth="1"/>
    <col min="3" max="3" width="15.44140625" style="8" customWidth="1"/>
    <col min="4" max="4" width="1.44140625" style="8" customWidth="1"/>
    <col min="5" max="5" width="7.88671875" style="8" customWidth="1"/>
    <col min="6" max="6" width="23.6640625" style="8" customWidth="1"/>
    <col min="7" max="7" width="6.5546875" style="8" customWidth="1"/>
    <col min="8" max="8" width="7.33203125" style="8" customWidth="1"/>
    <col min="9" max="9" width="1.44140625" style="8" customWidth="1"/>
    <col min="10" max="10" width="7.6640625" style="8" customWidth="1"/>
    <col min="11" max="16384" width="9.109375" style="8"/>
  </cols>
  <sheetData>
    <row r="4" spans="2:10">
      <c r="B4" s="6"/>
      <c r="C4" s="6"/>
      <c r="D4" s="7"/>
      <c r="E4" s="7"/>
      <c r="F4" s="7"/>
      <c r="G4" s="6"/>
      <c r="H4" s="6"/>
      <c r="I4" s="7"/>
    </row>
    <row r="5" spans="2:10" ht="15.6" thickBot="1">
      <c r="B5" s="928"/>
      <c r="C5" s="928"/>
      <c r="D5" s="929"/>
      <c r="E5" s="929"/>
      <c r="F5" s="7"/>
      <c r="G5" s="928"/>
      <c r="H5" s="928"/>
      <c r="I5" s="935"/>
    </row>
    <row r="6" spans="2:10" ht="8.25" customHeight="1" thickTop="1">
      <c r="B6" s="876"/>
      <c r="C6" s="876"/>
      <c r="D6" s="95" t="s">
        <v>71</v>
      </c>
      <c r="E6" s="96"/>
      <c r="F6" s="96"/>
      <c r="G6" s="96"/>
      <c r="H6" s="96"/>
      <c r="I6" s="97"/>
      <c r="J6" s="7"/>
    </row>
    <row r="7" spans="2:10" ht="15.6">
      <c r="B7" s="9"/>
      <c r="C7" s="10"/>
      <c r="D7" s="930" t="s">
        <v>2</v>
      </c>
      <c r="E7" s="928"/>
      <c r="F7" s="928"/>
      <c r="G7" s="928"/>
      <c r="H7" s="928"/>
      <c r="I7" s="931"/>
      <c r="J7" s="7"/>
    </row>
    <row r="8" spans="2:10" ht="2.25" customHeight="1" thickBot="1">
      <c r="B8" s="10"/>
      <c r="C8" s="10"/>
      <c r="D8" s="98"/>
      <c r="E8" s="32"/>
      <c r="F8" s="32"/>
      <c r="G8" s="32"/>
      <c r="H8" s="32"/>
      <c r="I8" s="99"/>
      <c r="J8" s="7"/>
    </row>
    <row r="9" spans="2:10" ht="25.95" customHeight="1" thickBot="1">
      <c r="B9" s="10"/>
      <c r="C9" s="10"/>
      <c r="D9" s="98"/>
      <c r="E9" s="936" t="s">
        <v>484</v>
      </c>
      <c r="F9" s="937"/>
      <c r="G9" s="937"/>
      <c r="H9" s="940"/>
      <c r="I9" s="99"/>
      <c r="J9" s="7"/>
    </row>
    <row r="10" spans="2:10" ht="22.5" customHeight="1">
      <c r="B10" s="932"/>
      <c r="C10" s="932"/>
      <c r="D10" s="100"/>
      <c r="E10" s="11" t="s">
        <v>6</v>
      </c>
      <c r="F10" s="12" t="s">
        <v>483</v>
      </c>
      <c r="G10" s="13"/>
      <c r="H10" s="13"/>
      <c r="I10" s="99"/>
      <c r="J10" s="7"/>
    </row>
    <row r="11" spans="2:10" ht="3.75" customHeight="1">
      <c r="B11" s="14"/>
      <c r="C11" s="14"/>
      <c r="D11" s="100"/>
      <c r="E11" s="13"/>
      <c r="F11" s="13"/>
      <c r="G11" s="13"/>
      <c r="H11" s="13"/>
      <c r="I11" s="99"/>
      <c r="J11" s="7"/>
    </row>
    <row r="12" spans="2:10" ht="15">
      <c r="B12" s="933"/>
      <c r="C12" s="933"/>
      <c r="D12" s="100"/>
      <c r="E12" s="11" t="s">
        <v>1</v>
      </c>
      <c r="F12" s="13" t="s">
        <v>5</v>
      </c>
      <c r="G12" s="13"/>
      <c r="H12" s="13"/>
      <c r="I12" s="99"/>
      <c r="J12" s="7"/>
    </row>
    <row r="13" spans="2:10" ht="9.75" customHeight="1" thickBot="1">
      <c r="B13" s="934"/>
      <c r="C13" s="934"/>
      <c r="D13" s="100"/>
      <c r="E13" s="13"/>
      <c r="F13" s="13"/>
      <c r="G13" s="13"/>
      <c r="H13" s="13"/>
      <c r="I13" s="99"/>
      <c r="J13" s="7"/>
    </row>
    <row r="14" spans="2:10" ht="21.9" customHeight="1" thickBot="1">
      <c r="B14" s="934"/>
      <c r="C14" s="934"/>
      <c r="D14" s="100"/>
      <c r="E14" s="33" t="s">
        <v>0</v>
      </c>
      <c r="F14" s="58" t="s">
        <v>3</v>
      </c>
      <c r="G14" s="53" t="s">
        <v>4</v>
      </c>
      <c r="H14" s="65" t="s">
        <v>7</v>
      </c>
      <c r="I14" s="99"/>
      <c r="J14" s="7"/>
    </row>
    <row r="15" spans="2:10" ht="21.9" customHeight="1">
      <c r="B15" s="877"/>
      <c r="C15" s="877"/>
      <c r="D15" s="100"/>
      <c r="E15" s="56">
        <v>1</v>
      </c>
      <c r="F15" s="60" t="s">
        <v>338</v>
      </c>
      <c r="G15" s="70">
        <v>18</v>
      </c>
      <c r="H15" s="57">
        <v>3</v>
      </c>
      <c r="I15" s="99"/>
      <c r="J15" s="7"/>
    </row>
    <row r="16" spans="2:10" ht="21.9" customHeight="1" thickBot="1">
      <c r="B16" s="877"/>
      <c r="C16" s="877"/>
      <c r="D16" s="100"/>
      <c r="E16" s="54">
        <v>2</v>
      </c>
      <c r="F16" s="69" t="s">
        <v>67</v>
      </c>
      <c r="G16" s="118">
        <v>17</v>
      </c>
      <c r="H16" s="259">
        <v>2</v>
      </c>
      <c r="I16" s="99"/>
      <c r="J16" s="7"/>
    </row>
    <row r="17" spans="4:10" ht="8.25" customHeight="1" thickBot="1">
      <c r="D17" s="101"/>
      <c r="E17" s="102"/>
      <c r="F17" s="102"/>
      <c r="G17" s="102"/>
      <c r="H17" s="102"/>
      <c r="I17" s="103"/>
    </row>
    <row r="18" spans="4:10" ht="15.6" thickTop="1">
      <c r="D18" s="925"/>
      <c r="E18" s="926"/>
      <c r="F18" s="926"/>
      <c r="G18" s="926"/>
      <c r="H18" s="926"/>
      <c r="I18" s="926"/>
      <c r="J18" s="15"/>
    </row>
    <row r="19" spans="4:10" ht="15">
      <c r="D19" s="925"/>
      <c r="E19" s="926"/>
      <c r="F19" s="926"/>
      <c r="G19" s="926"/>
      <c r="H19" s="926"/>
      <c r="I19" s="926"/>
      <c r="J19" s="15"/>
    </row>
    <row r="20" spans="4:10" ht="17.399999999999999">
      <c r="E20" s="17"/>
      <c r="F20" s="17"/>
      <c r="G20" s="5"/>
      <c r="H20" s="5"/>
      <c r="I20" s="15"/>
      <c r="J20" s="15"/>
    </row>
    <row r="21" spans="4:10" ht="17.399999999999999">
      <c r="E21" s="16"/>
      <c r="F21" s="17"/>
      <c r="G21" s="5"/>
      <c r="H21" s="5"/>
      <c r="I21" s="15"/>
      <c r="J21" s="15"/>
    </row>
    <row r="22" spans="4:10" ht="17.399999999999999">
      <c r="E22" s="16"/>
      <c r="F22" s="17"/>
      <c r="G22" s="29"/>
      <c r="H22" s="29"/>
      <c r="I22" s="15"/>
      <c r="J22" s="15"/>
    </row>
    <row r="23" spans="4:10" ht="17.399999999999999">
      <c r="E23" s="15"/>
      <c r="F23" s="16"/>
      <c r="G23" s="5"/>
      <c r="H23" s="5"/>
      <c r="I23" s="15"/>
      <c r="J23" s="15"/>
    </row>
    <row r="24" spans="4:10" ht="17.399999999999999">
      <c r="E24" s="15"/>
      <c r="F24" s="16"/>
      <c r="G24" s="5"/>
      <c r="H24" s="5"/>
      <c r="I24" s="15"/>
      <c r="J24" s="15"/>
    </row>
    <row r="25" spans="4:10" ht="17.399999999999999">
      <c r="E25" s="15"/>
      <c r="F25" s="15"/>
      <c r="G25" s="5"/>
      <c r="H25" s="5"/>
      <c r="I25" s="15"/>
      <c r="J25" s="15"/>
    </row>
    <row r="26" spans="4:10" ht="17.399999999999999">
      <c r="E26" s="15"/>
      <c r="F26" s="15"/>
      <c r="G26" s="5"/>
      <c r="H26" s="5"/>
      <c r="I26" s="15"/>
      <c r="J26" s="15"/>
    </row>
    <row r="27" spans="4:10">
      <c r="E27" s="15"/>
      <c r="F27" s="15"/>
      <c r="G27" s="15"/>
      <c r="H27" s="15"/>
      <c r="I27" s="15"/>
      <c r="J27" s="15"/>
    </row>
    <row r="28" spans="4:10">
      <c r="E28" s="15"/>
      <c r="F28" s="15"/>
      <c r="G28" s="15"/>
      <c r="H28" s="15"/>
      <c r="I28" s="15"/>
      <c r="J28" s="15"/>
    </row>
    <row r="29" spans="4:10">
      <c r="E29" s="15"/>
      <c r="F29" s="15"/>
      <c r="G29" s="15"/>
      <c r="H29" s="15"/>
      <c r="I29" s="15"/>
      <c r="J29" s="15"/>
    </row>
  </sheetData>
  <mergeCells count="10">
    <mergeCell ref="B13:C13"/>
    <mergeCell ref="B14:C14"/>
    <mergeCell ref="D18:I18"/>
    <mergeCell ref="D19:I19"/>
    <mergeCell ref="B5:E5"/>
    <mergeCell ref="G5:I5"/>
    <mergeCell ref="D7:I7"/>
    <mergeCell ref="E9:H9"/>
    <mergeCell ref="B10:C10"/>
    <mergeCell ref="B12:C12"/>
  </mergeCells>
  <pageMargins left="1.3779527559055118" right="0.19685039370078741" top="1.3779527559055118" bottom="0.98425196850393704" header="0.51181102362204722" footer="0.51181102362204722"/>
  <pageSetup paperSize="9" scale="155" orientation="portrait"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J52"/>
  <sheetViews>
    <sheetView showGridLines="0" topLeftCell="B1" zoomScaleNormal="100" workbookViewId="0">
      <selection activeCell="K27" sqref="K27"/>
    </sheetView>
  </sheetViews>
  <sheetFormatPr defaultColWidth="9.109375" defaultRowHeight="13.2"/>
  <cols>
    <col min="1" max="2" width="9.109375" style="447" customWidth="1"/>
    <col min="3" max="3" width="15.44140625" style="447" customWidth="1"/>
    <col min="4" max="4" width="0.6640625" style="447" customWidth="1"/>
    <col min="5" max="5" width="7.88671875" style="447" customWidth="1"/>
    <col min="6" max="6" width="36.5546875" style="447" customWidth="1"/>
    <col min="7" max="7" width="7" style="447" customWidth="1"/>
    <col min="8" max="8" width="6.5546875" style="447" customWidth="1"/>
    <col min="9" max="9" width="0.5546875" style="447" customWidth="1"/>
    <col min="10" max="10" width="3" style="447" customWidth="1"/>
    <col min="11" max="16384" width="9.109375" style="447"/>
  </cols>
  <sheetData>
    <row r="2" spans="2:10" ht="13.8">
      <c r="B2" s="490"/>
      <c r="C2" s="491"/>
      <c r="D2" s="492"/>
      <c r="E2" s="492"/>
      <c r="F2" s="492"/>
      <c r="G2" s="492"/>
      <c r="H2" s="492"/>
      <c r="I2" s="492"/>
    </row>
    <row r="3" spans="2:10" ht="15.6" thickBot="1">
      <c r="B3" s="919"/>
      <c r="C3" s="919"/>
      <c r="D3" s="920"/>
      <c r="E3" s="920"/>
      <c r="F3" s="492"/>
      <c r="G3" s="492"/>
      <c r="H3" s="492"/>
      <c r="I3" s="493"/>
    </row>
    <row r="4" spans="2:10" ht="8.25" customHeight="1" thickTop="1">
      <c r="B4" s="873"/>
      <c r="C4" s="873"/>
      <c r="D4" s="495"/>
      <c r="E4" s="496"/>
      <c r="F4" s="496"/>
      <c r="G4" s="496"/>
      <c r="H4" s="496"/>
      <c r="I4" s="497"/>
      <c r="J4" s="492"/>
    </row>
    <row r="5" spans="2:10" ht="14.25" customHeight="1">
      <c r="B5" s="498"/>
      <c r="C5" s="499"/>
      <c r="D5" s="921" t="s">
        <v>2</v>
      </c>
      <c r="E5" s="919"/>
      <c r="F5" s="919"/>
      <c r="G5" s="919"/>
      <c r="H5" s="919"/>
      <c r="I5" s="922"/>
      <c r="J5" s="492"/>
    </row>
    <row r="6" spans="2:10" ht="2.25" customHeight="1">
      <c r="B6" s="499"/>
      <c r="C6" s="499"/>
      <c r="D6" s="500"/>
      <c r="E6" s="501"/>
      <c r="F6" s="501"/>
      <c r="G6" s="501"/>
      <c r="H6" s="501"/>
      <c r="I6" s="502"/>
      <c r="J6" s="492"/>
    </row>
    <row r="7" spans="2:10" ht="22.5" customHeight="1">
      <c r="B7" s="923"/>
      <c r="C7" s="923"/>
      <c r="D7" s="503"/>
      <c r="E7" s="504" t="s">
        <v>6</v>
      </c>
      <c r="F7" s="505" t="s">
        <v>476</v>
      </c>
      <c r="G7" s="505"/>
      <c r="H7" s="505"/>
      <c r="I7" s="502"/>
      <c r="J7" s="492"/>
    </row>
    <row r="8" spans="2:10" ht="3.75" customHeight="1">
      <c r="B8" s="491"/>
      <c r="C8" s="491"/>
      <c r="D8" s="503"/>
      <c r="E8" s="506"/>
      <c r="F8" s="506"/>
      <c r="G8" s="506"/>
      <c r="H8" s="506"/>
      <c r="I8" s="502"/>
      <c r="J8" s="492"/>
    </row>
    <row r="9" spans="2:10" ht="15">
      <c r="B9" s="924"/>
      <c r="C9" s="924"/>
      <c r="D9" s="503"/>
      <c r="E9" s="504" t="s">
        <v>1</v>
      </c>
      <c r="F9" s="506" t="s">
        <v>469</v>
      </c>
      <c r="G9" s="506"/>
      <c r="H9" s="506"/>
      <c r="I9" s="502"/>
      <c r="J9" s="492"/>
    </row>
    <row r="10" spans="2:10" ht="9.75" customHeight="1" thickBot="1">
      <c r="B10" s="939"/>
      <c r="C10" s="939"/>
      <c r="D10" s="503"/>
      <c r="E10" s="506"/>
      <c r="F10" s="506"/>
      <c r="G10" s="506"/>
      <c r="H10" s="506"/>
      <c r="I10" s="502"/>
      <c r="J10" s="492"/>
    </row>
    <row r="11" spans="2:10" ht="27.75" customHeight="1">
      <c r="B11" s="939"/>
      <c r="C11" s="939"/>
      <c r="D11" s="503"/>
      <c r="E11" s="790" t="s">
        <v>0</v>
      </c>
      <c r="F11" s="791" t="s">
        <v>8</v>
      </c>
      <c r="G11" s="793" t="s">
        <v>305</v>
      </c>
      <c r="H11" s="792" t="s">
        <v>346</v>
      </c>
      <c r="I11" s="510"/>
      <c r="J11" s="491"/>
    </row>
    <row r="12" spans="2:10" ht="22.5" customHeight="1">
      <c r="B12" s="874"/>
      <c r="C12" s="874">
        <v>14</v>
      </c>
      <c r="D12" s="503"/>
      <c r="E12" s="353">
        <v>1</v>
      </c>
      <c r="F12" s="795" t="s">
        <v>470</v>
      </c>
      <c r="G12" s="794">
        <v>81</v>
      </c>
      <c r="H12" s="796">
        <v>4</v>
      </c>
      <c r="I12" s="510"/>
      <c r="J12" s="491"/>
    </row>
    <row r="13" spans="2:10" ht="21.9" customHeight="1">
      <c r="B13" s="874"/>
      <c r="C13" s="874">
        <v>12</v>
      </c>
      <c r="D13" s="503"/>
      <c r="E13" s="353">
        <v>2</v>
      </c>
      <c r="F13" s="795" t="s">
        <v>471</v>
      </c>
      <c r="G13" s="794">
        <v>76</v>
      </c>
      <c r="H13" s="796">
        <v>3</v>
      </c>
      <c r="I13" s="502"/>
      <c r="J13" s="492"/>
    </row>
    <row r="14" spans="2:10" ht="21.9" customHeight="1">
      <c r="B14" s="874"/>
      <c r="C14" s="874">
        <v>10</v>
      </c>
      <c r="D14" s="503"/>
      <c r="E14" s="353">
        <v>3</v>
      </c>
      <c r="F14" s="795" t="s">
        <v>475</v>
      </c>
      <c r="G14" s="794">
        <v>70</v>
      </c>
      <c r="H14" s="796">
        <v>2</v>
      </c>
      <c r="I14" s="502"/>
      <c r="J14" s="492"/>
    </row>
    <row r="15" spans="2:10" ht="21.9" customHeight="1" thickBot="1">
      <c r="B15" s="874"/>
      <c r="C15" s="874">
        <v>8</v>
      </c>
      <c r="D15" s="503"/>
      <c r="E15" s="773">
        <v>4</v>
      </c>
      <c r="F15" s="795" t="s">
        <v>472</v>
      </c>
      <c r="G15" s="794">
        <v>67</v>
      </c>
      <c r="H15" s="796">
        <v>1</v>
      </c>
      <c r="I15" s="502"/>
      <c r="J15" s="492"/>
    </row>
    <row r="16" spans="2:10" ht="7.2" customHeight="1" thickBot="1">
      <c r="D16" s="524"/>
      <c r="E16" s="525"/>
      <c r="F16" s="525"/>
      <c r="G16" s="525"/>
      <c r="H16" s="525"/>
      <c r="I16" s="526"/>
    </row>
    <row r="17" spans="3:10" ht="7.2" customHeight="1" thickTop="1">
      <c r="D17" s="545"/>
      <c r="E17" s="545"/>
      <c r="F17" s="545"/>
      <c r="G17" s="545"/>
      <c r="H17" s="545"/>
      <c r="I17" s="545"/>
    </row>
    <row r="18" spans="3:10" ht="15">
      <c r="D18" s="527" t="s">
        <v>473</v>
      </c>
      <c r="E18" s="528"/>
      <c r="F18" s="529"/>
      <c r="H18" s="529"/>
      <c r="I18" s="529"/>
      <c r="J18" s="530"/>
    </row>
    <row r="19" spans="3:10" ht="15">
      <c r="C19" s="531"/>
      <c r="D19" s="528" t="s">
        <v>474</v>
      </c>
      <c r="F19" s="528"/>
      <c r="G19" s="528"/>
      <c r="H19" s="528"/>
      <c r="I19" s="530"/>
      <c r="J19" s="530"/>
    </row>
    <row r="20" spans="3:10" ht="17.399999999999999">
      <c r="E20" s="532"/>
      <c r="F20" s="533"/>
      <c r="G20" s="533"/>
      <c r="H20" s="533"/>
      <c r="I20" s="534"/>
      <c r="J20" s="534"/>
    </row>
    <row r="21" spans="3:10" ht="18" customHeight="1">
      <c r="E21" s="532"/>
      <c r="F21" s="533"/>
      <c r="G21" s="533"/>
      <c r="H21" s="533"/>
      <c r="I21" s="534"/>
      <c r="J21" s="534"/>
    </row>
    <row r="22" spans="3:10" ht="18" customHeight="1">
      <c r="E22" s="532"/>
      <c r="F22" s="535"/>
      <c r="G22" s="535"/>
      <c r="H22" s="535"/>
      <c r="I22" s="534"/>
      <c r="J22" s="534"/>
    </row>
    <row r="23" spans="3:10" ht="18" customHeight="1">
      <c r="E23" s="534"/>
      <c r="F23" s="535"/>
      <c r="G23" s="535"/>
      <c r="H23" s="535"/>
      <c r="I23" s="534"/>
      <c r="J23" s="534"/>
    </row>
    <row r="24" spans="3:10" ht="18" customHeight="1">
      <c r="E24" s="534"/>
      <c r="F24" s="534"/>
      <c r="G24" s="534"/>
      <c r="H24" s="534"/>
      <c r="I24" s="534"/>
      <c r="J24" s="534"/>
    </row>
    <row r="25" spans="3:10" ht="18" customHeight="1">
      <c r="E25" s="534"/>
      <c r="F25" s="534" t="s">
        <v>84</v>
      </c>
      <c r="G25" s="534"/>
      <c r="H25" s="534"/>
      <c r="I25" s="534"/>
      <c r="J25" s="534"/>
    </row>
    <row r="26" spans="3:10" ht="18" customHeight="1">
      <c r="E26" s="534"/>
      <c r="F26" s="534"/>
      <c r="G26" s="534"/>
      <c r="H26" s="534"/>
      <c r="I26" s="534"/>
      <c r="J26" s="534"/>
    </row>
    <row r="27" spans="3:10" ht="18" customHeight="1">
      <c r="E27" s="534"/>
      <c r="F27" s="534"/>
      <c r="G27" s="534"/>
      <c r="H27" s="534"/>
      <c r="I27" s="534"/>
      <c r="J27" s="534"/>
    </row>
    <row r="28" spans="3:10" ht="18" customHeight="1">
      <c r="E28" s="534"/>
      <c r="F28" s="534"/>
      <c r="G28" s="534"/>
      <c r="H28" s="534"/>
      <c r="I28" s="534"/>
      <c r="J28" s="534"/>
    </row>
    <row r="29" spans="3:10" ht="18" customHeight="1"/>
    <row r="30" spans="3:10" ht="18" customHeight="1"/>
    <row r="31" spans="3:10" ht="18" customHeight="1"/>
    <row r="32" spans="3:10"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sheetData>
  <mergeCells count="6">
    <mergeCell ref="B11:C11"/>
    <mergeCell ref="B3:E3"/>
    <mergeCell ref="D5:I5"/>
    <mergeCell ref="B7:C7"/>
    <mergeCell ref="B9:C9"/>
    <mergeCell ref="B10:C10"/>
  </mergeCells>
  <pageMargins left="1.3779527559055118" right="0" top="1.3779527559055118" bottom="0.98425196850393704" header="0.51181102362204722" footer="0.51181102362204722"/>
  <pageSetup paperSize="9" scale="160"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31"/>
  <sheetViews>
    <sheetView showGridLines="0" topLeftCell="A4" workbookViewId="0">
      <selection activeCell="D6" sqref="D6:I19"/>
    </sheetView>
  </sheetViews>
  <sheetFormatPr defaultColWidth="9.109375" defaultRowHeight="13.2"/>
  <cols>
    <col min="1" max="2" width="9.109375" style="8" customWidth="1"/>
    <col min="3" max="3" width="15.44140625" style="8" customWidth="1"/>
    <col min="4" max="4" width="1.44140625" style="8" customWidth="1"/>
    <col min="5" max="5" width="7.88671875" style="8" customWidth="1"/>
    <col min="6" max="6" width="23.6640625" style="8" customWidth="1"/>
    <col min="7" max="7" width="6.5546875" style="8" customWidth="1"/>
    <col min="8" max="8" width="7.33203125" style="8" customWidth="1"/>
    <col min="9" max="9" width="1.44140625" style="8" customWidth="1"/>
    <col min="10" max="10" width="7.6640625" style="8" customWidth="1"/>
    <col min="11" max="16384" width="9.109375" style="8"/>
  </cols>
  <sheetData>
    <row r="4" spans="2:10">
      <c r="B4" s="6"/>
      <c r="C4" s="6"/>
      <c r="D4" s="7"/>
      <c r="E4" s="7"/>
      <c r="F4" s="7"/>
      <c r="G4" s="6"/>
      <c r="H4" s="6"/>
      <c r="I4" s="7"/>
    </row>
    <row r="5" spans="2:10" ht="15.6" thickBot="1">
      <c r="B5" s="928"/>
      <c r="C5" s="928"/>
      <c r="D5" s="929"/>
      <c r="E5" s="929"/>
      <c r="F5" s="7"/>
      <c r="G5" s="928"/>
      <c r="H5" s="928"/>
      <c r="I5" s="935"/>
    </row>
    <row r="6" spans="2:10" ht="8.25" customHeight="1" thickTop="1">
      <c r="B6" s="876"/>
      <c r="C6" s="876"/>
      <c r="D6" s="95" t="s">
        <v>71</v>
      </c>
      <c r="E6" s="96"/>
      <c r="F6" s="96"/>
      <c r="G6" s="96"/>
      <c r="H6" s="96"/>
      <c r="I6" s="97"/>
      <c r="J6" s="7"/>
    </row>
    <row r="7" spans="2:10" ht="15.6">
      <c r="B7" s="9"/>
      <c r="C7" s="10"/>
      <c r="D7" s="930" t="s">
        <v>2</v>
      </c>
      <c r="E7" s="928"/>
      <c r="F7" s="928"/>
      <c r="G7" s="928"/>
      <c r="H7" s="928"/>
      <c r="I7" s="931"/>
      <c r="J7" s="7"/>
    </row>
    <row r="8" spans="2:10" ht="2.25" customHeight="1" thickBot="1">
      <c r="B8" s="10"/>
      <c r="C8" s="10"/>
      <c r="D8" s="98"/>
      <c r="E8" s="32"/>
      <c r="F8" s="32"/>
      <c r="G8" s="32"/>
      <c r="H8" s="32"/>
      <c r="I8" s="99"/>
      <c r="J8" s="7"/>
    </row>
    <row r="9" spans="2:10" ht="25.95" customHeight="1" thickBot="1">
      <c r="B9" s="10"/>
      <c r="C9" s="10"/>
      <c r="D9" s="98"/>
      <c r="E9" s="936" t="s">
        <v>350</v>
      </c>
      <c r="F9" s="937"/>
      <c r="G9" s="937"/>
      <c r="H9" s="940"/>
      <c r="I9" s="99"/>
      <c r="J9" s="7"/>
    </row>
    <row r="10" spans="2:10" ht="22.5" customHeight="1">
      <c r="B10" s="932"/>
      <c r="C10" s="932"/>
      <c r="D10" s="100"/>
      <c r="E10" s="11" t="s">
        <v>6</v>
      </c>
      <c r="F10" s="12" t="s">
        <v>485</v>
      </c>
      <c r="G10" s="13"/>
      <c r="H10" s="13"/>
      <c r="I10" s="99"/>
      <c r="J10" s="7"/>
    </row>
    <row r="11" spans="2:10" ht="3.75" customHeight="1">
      <c r="B11" s="14"/>
      <c r="C11" s="14"/>
      <c r="D11" s="100"/>
      <c r="E11" s="13"/>
      <c r="F11" s="13"/>
      <c r="G11" s="13"/>
      <c r="H11" s="13"/>
      <c r="I11" s="99"/>
      <c r="J11" s="7"/>
    </row>
    <row r="12" spans="2:10" ht="15">
      <c r="B12" s="933"/>
      <c r="C12" s="933"/>
      <c r="D12" s="100"/>
      <c r="E12" s="11" t="s">
        <v>1</v>
      </c>
      <c r="F12" s="13" t="s">
        <v>5</v>
      </c>
      <c r="G12" s="13"/>
      <c r="H12" s="13"/>
      <c r="I12" s="99"/>
      <c r="J12" s="7"/>
    </row>
    <row r="13" spans="2:10" ht="9.75" customHeight="1" thickBot="1">
      <c r="B13" s="934"/>
      <c r="C13" s="934"/>
      <c r="D13" s="100"/>
      <c r="E13" s="13"/>
      <c r="F13" s="13"/>
      <c r="G13" s="13"/>
      <c r="H13" s="13"/>
      <c r="I13" s="99"/>
      <c r="J13" s="7"/>
    </row>
    <row r="14" spans="2:10" ht="21.9" customHeight="1" thickBot="1">
      <c r="B14" s="934"/>
      <c r="C14" s="934"/>
      <c r="D14" s="100"/>
      <c r="E14" s="33" t="s">
        <v>0</v>
      </c>
      <c r="F14" s="58" t="s">
        <v>3</v>
      </c>
      <c r="G14" s="53" t="s">
        <v>4</v>
      </c>
      <c r="H14" s="65" t="s">
        <v>7</v>
      </c>
      <c r="I14" s="99"/>
      <c r="J14" s="7"/>
    </row>
    <row r="15" spans="2:10" ht="21.9" customHeight="1">
      <c r="B15" s="877"/>
      <c r="C15" s="877"/>
      <c r="D15" s="100"/>
      <c r="E15" s="56">
        <v>1</v>
      </c>
      <c r="F15" s="60" t="s">
        <v>62</v>
      </c>
      <c r="G15" s="70">
        <v>20</v>
      </c>
      <c r="H15" s="57">
        <v>4</v>
      </c>
      <c r="I15" s="99"/>
      <c r="J15" s="7"/>
    </row>
    <row r="16" spans="2:10" ht="21.9" customHeight="1">
      <c r="B16" s="908"/>
      <c r="C16" s="908"/>
      <c r="D16" s="100"/>
      <c r="E16" s="909">
        <v>2</v>
      </c>
      <c r="F16" s="910" t="s">
        <v>486</v>
      </c>
      <c r="G16" s="911">
        <v>20</v>
      </c>
      <c r="H16" s="912">
        <v>3</v>
      </c>
      <c r="I16" s="99"/>
      <c r="J16" s="7"/>
    </row>
    <row r="17" spans="2:10" ht="21.9" customHeight="1">
      <c r="B17" s="877"/>
      <c r="C17" s="877"/>
      <c r="D17" s="100"/>
      <c r="E17" s="66">
        <v>3</v>
      </c>
      <c r="F17" s="72" t="s">
        <v>9</v>
      </c>
      <c r="G17" s="88">
        <v>18</v>
      </c>
      <c r="H17" s="67">
        <v>2</v>
      </c>
      <c r="I17" s="99"/>
      <c r="J17" s="7"/>
    </row>
    <row r="18" spans="2:10" ht="21.9" customHeight="1" thickBot="1">
      <c r="B18" s="877"/>
      <c r="C18" s="877"/>
      <c r="D18" s="100"/>
      <c r="E18" s="54">
        <v>4</v>
      </c>
      <c r="F18" s="69" t="s">
        <v>89</v>
      </c>
      <c r="G18" s="118">
        <v>18</v>
      </c>
      <c r="H18" s="52">
        <v>1</v>
      </c>
      <c r="I18" s="99"/>
      <c r="J18" s="7"/>
    </row>
    <row r="19" spans="2:10" ht="8.25" customHeight="1" thickBot="1">
      <c r="D19" s="101"/>
      <c r="E19" s="102"/>
      <c r="F19" s="102"/>
      <c r="G19" s="102"/>
      <c r="H19" s="102"/>
      <c r="I19" s="103"/>
    </row>
    <row r="20" spans="2:10" ht="15.6" thickTop="1">
      <c r="D20" s="925"/>
      <c r="E20" s="926"/>
      <c r="F20" s="926"/>
      <c r="G20" s="926"/>
      <c r="H20" s="926"/>
      <c r="I20" s="926"/>
      <c r="J20" s="15"/>
    </row>
    <row r="21" spans="2:10" ht="15">
      <c r="D21" s="925"/>
      <c r="E21" s="926"/>
      <c r="F21" s="926"/>
      <c r="G21" s="926"/>
      <c r="H21" s="926"/>
      <c r="I21" s="926"/>
      <c r="J21" s="15"/>
    </row>
    <row r="22" spans="2:10" ht="17.399999999999999">
      <c r="E22" s="17"/>
      <c r="F22" s="17"/>
      <c r="G22" s="5"/>
      <c r="H22" s="5"/>
      <c r="I22" s="15"/>
      <c r="J22" s="15"/>
    </row>
    <row r="23" spans="2:10" ht="17.399999999999999">
      <c r="E23" s="16"/>
      <c r="F23" s="17"/>
      <c r="G23" s="5"/>
      <c r="H23" s="5"/>
      <c r="I23" s="15"/>
      <c r="J23" s="15"/>
    </row>
    <row r="24" spans="2:10" ht="17.399999999999999">
      <c r="E24" s="16"/>
      <c r="F24" s="17"/>
      <c r="G24" s="29"/>
      <c r="H24" s="29"/>
      <c r="I24" s="15"/>
      <c r="J24" s="15"/>
    </row>
    <row r="25" spans="2:10" ht="17.399999999999999">
      <c r="E25" s="15"/>
      <c r="F25" s="16"/>
      <c r="G25" s="5"/>
      <c r="H25" s="5"/>
      <c r="I25" s="15"/>
      <c r="J25" s="15"/>
    </row>
    <row r="26" spans="2:10" ht="17.399999999999999">
      <c r="E26" s="15"/>
      <c r="F26" s="16"/>
      <c r="G26" s="5"/>
      <c r="H26" s="5"/>
      <c r="I26" s="15"/>
      <c r="J26" s="15"/>
    </row>
    <row r="27" spans="2:10" ht="17.399999999999999">
      <c r="E27" s="15"/>
      <c r="F27" s="15"/>
      <c r="G27" s="5"/>
      <c r="H27" s="5"/>
      <c r="I27" s="15"/>
      <c r="J27" s="15"/>
    </row>
    <row r="28" spans="2:10" ht="17.399999999999999">
      <c r="E28" s="15"/>
      <c r="F28" s="15"/>
      <c r="G28" s="5"/>
      <c r="H28" s="5"/>
      <c r="I28" s="15"/>
      <c r="J28" s="15"/>
    </row>
    <row r="29" spans="2:10">
      <c r="E29" s="15"/>
      <c r="F29" s="15"/>
      <c r="G29" s="15"/>
      <c r="H29" s="15"/>
      <c r="I29" s="15"/>
      <c r="J29" s="15"/>
    </row>
    <row r="30" spans="2:10">
      <c r="E30" s="15"/>
      <c r="F30" s="15"/>
      <c r="G30" s="15"/>
      <c r="H30" s="15"/>
      <c r="I30" s="15"/>
      <c r="J30" s="15"/>
    </row>
    <row r="31" spans="2:10">
      <c r="E31" s="15"/>
      <c r="F31" s="15"/>
      <c r="G31" s="15"/>
      <c r="H31" s="15"/>
      <c r="I31" s="15"/>
      <c r="J31" s="15"/>
    </row>
  </sheetData>
  <mergeCells count="10">
    <mergeCell ref="B13:C13"/>
    <mergeCell ref="B14:C14"/>
    <mergeCell ref="D20:I20"/>
    <mergeCell ref="D21:I21"/>
    <mergeCell ref="B5:E5"/>
    <mergeCell ref="G5:I5"/>
    <mergeCell ref="D7:I7"/>
    <mergeCell ref="E9:H9"/>
    <mergeCell ref="B10:C10"/>
    <mergeCell ref="B12:C12"/>
  </mergeCells>
  <pageMargins left="1.3779527559055118" right="0.19685039370078741" top="1.3779527559055118" bottom="0.98425196850393704" header="0.51181102362204722" footer="0.51181102362204722"/>
  <pageSetup paperSize="9" scale="15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G15:L20"/>
  <sheetViews>
    <sheetView workbookViewId="0">
      <selection activeCell="H24" sqref="H24"/>
    </sheetView>
  </sheetViews>
  <sheetFormatPr defaultRowHeight="13.2"/>
  <cols>
    <col min="8" max="8" width="32" bestFit="1" customWidth="1"/>
  </cols>
  <sheetData>
    <row r="15" spans="7:12" ht="17.399999999999999">
      <c r="G15" s="1"/>
      <c r="H15" s="5" t="s">
        <v>34</v>
      </c>
      <c r="I15" s="4">
        <v>13</v>
      </c>
      <c r="J15" s="4"/>
      <c r="K15" s="1"/>
      <c r="L15" s="1"/>
    </row>
    <row r="16" spans="7:12" ht="17.399999999999999">
      <c r="G16" s="1"/>
      <c r="H16" s="5" t="s">
        <v>35</v>
      </c>
      <c r="I16" s="2">
        <f>30*I15</f>
        <v>390</v>
      </c>
      <c r="J16" s="20"/>
      <c r="K16" s="1"/>
      <c r="L16" s="1"/>
    </row>
    <row r="17" spans="7:12" ht="17.399999999999999">
      <c r="G17" s="1"/>
      <c r="H17" s="5" t="s">
        <v>64</v>
      </c>
      <c r="I17" s="2">
        <f>I16-I16*15%</f>
        <v>331.5</v>
      </c>
      <c r="J17" s="20"/>
      <c r="K17" s="1"/>
      <c r="L17" s="1"/>
    </row>
    <row r="18" spans="7:12" ht="17.399999999999999">
      <c r="G18" s="4"/>
      <c r="H18" s="5" t="s">
        <v>40</v>
      </c>
      <c r="I18" s="2">
        <f>I17-I17*2%</f>
        <v>324.87</v>
      </c>
      <c r="J18" s="21"/>
      <c r="K18" s="1"/>
      <c r="L18" s="1"/>
    </row>
    <row r="19" spans="7:12" ht="17.399999999999999">
      <c r="G19" s="2"/>
      <c r="H19" s="5" t="s">
        <v>38</v>
      </c>
      <c r="I19" s="4">
        <f>I18/20</f>
        <v>16.243500000000001</v>
      </c>
      <c r="K19" s="1"/>
      <c r="L19" s="1"/>
    </row>
    <row r="20" spans="7:12" ht="17.399999999999999">
      <c r="G20" s="2"/>
      <c r="H20" s="5" t="s">
        <v>36</v>
      </c>
      <c r="I20" s="4">
        <v>15</v>
      </c>
      <c r="K20" s="1"/>
      <c r="L20" s="1"/>
    </row>
  </sheetData>
  <phoneticPr fontId="35"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316"/>
  <sheetViews>
    <sheetView zoomScaleNormal="100" workbookViewId="0">
      <selection activeCell="P8" sqref="P8"/>
    </sheetView>
  </sheetViews>
  <sheetFormatPr defaultColWidth="9.109375" defaultRowHeight="17.399999999999999"/>
  <cols>
    <col min="1" max="1" width="9.109375" style="447"/>
    <col min="2" max="2" width="6" style="447" customWidth="1"/>
    <col min="3" max="3" width="1.5546875" style="748" customWidth="1"/>
    <col min="4" max="4" width="7.88671875" style="748" customWidth="1"/>
    <col min="5" max="5" width="40.77734375" style="447" customWidth="1"/>
    <col min="6" max="6" width="9.6640625" style="447" customWidth="1"/>
    <col min="7" max="7" width="1.6640625" style="447" customWidth="1"/>
    <col min="8" max="221" width="9.109375" style="447"/>
    <col min="222" max="222" width="6" style="447" customWidth="1"/>
    <col min="223" max="223" width="1.5546875" style="447" customWidth="1"/>
    <col min="224" max="224" width="7.88671875" style="447" customWidth="1"/>
    <col min="225" max="225" width="57.33203125" style="447" customWidth="1"/>
    <col min="226" max="226" width="15" style="447" customWidth="1"/>
    <col min="227" max="228" width="9.6640625" style="447" customWidth="1"/>
    <col min="229" max="229" width="1.6640625" style="447" customWidth="1"/>
    <col min="230" max="231" width="9.109375" style="447"/>
    <col min="232" max="232" width="2" style="447" customWidth="1"/>
    <col min="233" max="233" width="7.33203125" style="447" customWidth="1"/>
    <col min="234" max="234" width="9.109375" style="447"/>
    <col min="235" max="235" width="54.33203125" style="447" customWidth="1"/>
    <col min="236" max="236" width="9.109375" style="447"/>
    <col min="237" max="237" width="2" style="447" customWidth="1"/>
    <col min="238" max="477" width="9.109375" style="447"/>
    <col min="478" max="478" width="6" style="447" customWidth="1"/>
    <col min="479" max="479" width="1.5546875" style="447" customWidth="1"/>
    <col min="480" max="480" width="7.88671875" style="447" customWidth="1"/>
    <col min="481" max="481" width="57.33203125" style="447" customWidth="1"/>
    <col min="482" max="482" width="15" style="447" customWidth="1"/>
    <col min="483" max="484" width="9.6640625" style="447" customWidth="1"/>
    <col min="485" max="485" width="1.6640625" style="447" customWidth="1"/>
    <col min="486" max="487" width="9.109375" style="447"/>
    <col min="488" max="488" width="2" style="447" customWidth="1"/>
    <col min="489" max="489" width="7.33203125" style="447" customWidth="1"/>
    <col min="490" max="490" width="9.109375" style="447"/>
    <col min="491" max="491" width="54.33203125" style="447" customWidth="1"/>
    <col min="492" max="492" width="9.109375" style="447"/>
    <col min="493" max="493" width="2" style="447" customWidth="1"/>
    <col min="494" max="733" width="9.109375" style="447"/>
    <col min="734" max="734" width="6" style="447" customWidth="1"/>
    <col min="735" max="735" width="1.5546875" style="447" customWidth="1"/>
    <col min="736" max="736" width="7.88671875" style="447" customWidth="1"/>
    <col min="737" max="737" width="57.33203125" style="447" customWidth="1"/>
    <col min="738" max="738" width="15" style="447" customWidth="1"/>
    <col min="739" max="740" width="9.6640625" style="447" customWidth="1"/>
    <col min="741" max="741" width="1.6640625" style="447" customWidth="1"/>
    <col min="742" max="743" width="9.109375" style="447"/>
    <col min="744" max="744" width="2" style="447" customWidth="1"/>
    <col min="745" max="745" width="7.33203125" style="447" customWidth="1"/>
    <col min="746" max="746" width="9.109375" style="447"/>
    <col min="747" max="747" width="54.33203125" style="447" customWidth="1"/>
    <col min="748" max="748" width="9.109375" style="447"/>
    <col min="749" max="749" width="2" style="447" customWidth="1"/>
    <col min="750" max="989" width="9.109375" style="447"/>
    <col min="990" max="990" width="6" style="447" customWidth="1"/>
    <col min="991" max="991" width="1.5546875" style="447" customWidth="1"/>
    <col min="992" max="992" width="7.88671875" style="447" customWidth="1"/>
    <col min="993" max="993" width="57.33203125" style="447" customWidth="1"/>
    <col min="994" max="994" width="15" style="447" customWidth="1"/>
    <col min="995" max="996" width="9.6640625" style="447" customWidth="1"/>
    <col min="997" max="997" width="1.6640625" style="447" customWidth="1"/>
    <col min="998" max="999" width="9.109375" style="447"/>
    <col min="1000" max="1000" width="2" style="447" customWidth="1"/>
    <col min="1001" max="1001" width="7.33203125" style="447" customWidth="1"/>
    <col min="1002" max="1002" width="9.109375" style="447"/>
    <col min="1003" max="1003" width="54.33203125" style="447" customWidth="1"/>
    <col min="1004" max="1004" width="9.109375" style="447"/>
    <col min="1005" max="1005" width="2" style="447" customWidth="1"/>
    <col min="1006" max="1245" width="9.109375" style="447"/>
    <col min="1246" max="1246" width="6" style="447" customWidth="1"/>
    <col min="1247" max="1247" width="1.5546875" style="447" customWidth="1"/>
    <col min="1248" max="1248" width="7.88671875" style="447" customWidth="1"/>
    <col min="1249" max="1249" width="57.33203125" style="447" customWidth="1"/>
    <col min="1250" max="1250" width="15" style="447" customWidth="1"/>
    <col min="1251" max="1252" width="9.6640625" style="447" customWidth="1"/>
    <col min="1253" max="1253" width="1.6640625" style="447" customWidth="1"/>
    <col min="1254" max="1255" width="9.109375" style="447"/>
    <col min="1256" max="1256" width="2" style="447" customWidth="1"/>
    <col min="1257" max="1257" width="7.33203125" style="447" customWidth="1"/>
    <col min="1258" max="1258" width="9.109375" style="447"/>
    <col min="1259" max="1259" width="54.33203125" style="447" customWidth="1"/>
    <col min="1260" max="1260" width="9.109375" style="447"/>
    <col min="1261" max="1261" width="2" style="447" customWidth="1"/>
    <col min="1262" max="1501" width="9.109375" style="447"/>
    <col min="1502" max="1502" width="6" style="447" customWidth="1"/>
    <col min="1503" max="1503" width="1.5546875" style="447" customWidth="1"/>
    <col min="1504" max="1504" width="7.88671875" style="447" customWidth="1"/>
    <col min="1505" max="1505" width="57.33203125" style="447" customWidth="1"/>
    <col min="1506" max="1506" width="15" style="447" customWidth="1"/>
    <col min="1507" max="1508" width="9.6640625" style="447" customWidth="1"/>
    <col min="1509" max="1509" width="1.6640625" style="447" customWidth="1"/>
    <col min="1510" max="1511" width="9.109375" style="447"/>
    <col min="1512" max="1512" width="2" style="447" customWidth="1"/>
    <col min="1513" max="1513" width="7.33203125" style="447" customWidth="1"/>
    <col min="1514" max="1514" width="9.109375" style="447"/>
    <col min="1515" max="1515" width="54.33203125" style="447" customWidth="1"/>
    <col min="1516" max="1516" width="9.109375" style="447"/>
    <col min="1517" max="1517" width="2" style="447" customWidth="1"/>
    <col min="1518" max="1757" width="9.109375" style="447"/>
    <col min="1758" max="1758" width="6" style="447" customWidth="1"/>
    <col min="1759" max="1759" width="1.5546875" style="447" customWidth="1"/>
    <col min="1760" max="1760" width="7.88671875" style="447" customWidth="1"/>
    <col min="1761" max="1761" width="57.33203125" style="447" customWidth="1"/>
    <col min="1762" max="1762" width="15" style="447" customWidth="1"/>
    <col min="1763" max="1764" width="9.6640625" style="447" customWidth="1"/>
    <col min="1765" max="1765" width="1.6640625" style="447" customWidth="1"/>
    <col min="1766" max="1767" width="9.109375" style="447"/>
    <col min="1768" max="1768" width="2" style="447" customWidth="1"/>
    <col min="1769" max="1769" width="7.33203125" style="447" customWidth="1"/>
    <col min="1770" max="1770" width="9.109375" style="447"/>
    <col min="1771" max="1771" width="54.33203125" style="447" customWidth="1"/>
    <col min="1772" max="1772" width="9.109375" style="447"/>
    <col min="1773" max="1773" width="2" style="447" customWidth="1"/>
    <col min="1774" max="2013" width="9.109375" style="447"/>
    <col min="2014" max="2014" width="6" style="447" customWidth="1"/>
    <col min="2015" max="2015" width="1.5546875" style="447" customWidth="1"/>
    <col min="2016" max="2016" width="7.88671875" style="447" customWidth="1"/>
    <col min="2017" max="2017" width="57.33203125" style="447" customWidth="1"/>
    <col min="2018" max="2018" width="15" style="447" customWidth="1"/>
    <col min="2019" max="2020" width="9.6640625" style="447" customWidth="1"/>
    <col min="2021" max="2021" width="1.6640625" style="447" customWidth="1"/>
    <col min="2022" max="2023" width="9.109375" style="447"/>
    <col min="2024" max="2024" width="2" style="447" customWidth="1"/>
    <col min="2025" max="2025" width="7.33203125" style="447" customWidth="1"/>
    <col min="2026" max="2026" width="9.109375" style="447"/>
    <col min="2027" max="2027" width="54.33203125" style="447" customWidth="1"/>
    <col min="2028" max="2028" width="9.109375" style="447"/>
    <col min="2029" max="2029" width="2" style="447" customWidth="1"/>
    <col min="2030" max="2269" width="9.109375" style="447"/>
    <col min="2270" max="2270" width="6" style="447" customWidth="1"/>
    <col min="2271" max="2271" width="1.5546875" style="447" customWidth="1"/>
    <col min="2272" max="2272" width="7.88671875" style="447" customWidth="1"/>
    <col min="2273" max="2273" width="57.33203125" style="447" customWidth="1"/>
    <col min="2274" max="2274" width="15" style="447" customWidth="1"/>
    <col min="2275" max="2276" width="9.6640625" style="447" customWidth="1"/>
    <col min="2277" max="2277" width="1.6640625" style="447" customWidth="1"/>
    <col min="2278" max="2279" width="9.109375" style="447"/>
    <col min="2280" max="2280" width="2" style="447" customWidth="1"/>
    <col min="2281" max="2281" width="7.33203125" style="447" customWidth="1"/>
    <col min="2282" max="2282" width="9.109375" style="447"/>
    <col min="2283" max="2283" width="54.33203125" style="447" customWidth="1"/>
    <col min="2284" max="2284" width="9.109375" style="447"/>
    <col min="2285" max="2285" width="2" style="447" customWidth="1"/>
    <col min="2286" max="2525" width="9.109375" style="447"/>
    <col min="2526" max="2526" width="6" style="447" customWidth="1"/>
    <col min="2527" max="2527" width="1.5546875" style="447" customWidth="1"/>
    <col min="2528" max="2528" width="7.88671875" style="447" customWidth="1"/>
    <col min="2529" max="2529" width="57.33203125" style="447" customWidth="1"/>
    <col min="2530" max="2530" width="15" style="447" customWidth="1"/>
    <col min="2531" max="2532" width="9.6640625" style="447" customWidth="1"/>
    <col min="2533" max="2533" width="1.6640625" style="447" customWidth="1"/>
    <col min="2534" max="2535" width="9.109375" style="447"/>
    <col min="2536" max="2536" width="2" style="447" customWidth="1"/>
    <col min="2537" max="2537" width="7.33203125" style="447" customWidth="1"/>
    <col min="2538" max="2538" width="9.109375" style="447"/>
    <col min="2539" max="2539" width="54.33203125" style="447" customWidth="1"/>
    <col min="2540" max="2540" width="9.109375" style="447"/>
    <col min="2541" max="2541" width="2" style="447" customWidth="1"/>
    <col min="2542" max="2781" width="9.109375" style="447"/>
    <col min="2782" max="2782" width="6" style="447" customWidth="1"/>
    <col min="2783" max="2783" width="1.5546875" style="447" customWidth="1"/>
    <col min="2784" max="2784" width="7.88671875" style="447" customWidth="1"/>
    <col min="2785" max="2785" width="57.33203125" style="447" customWidth="1"/>
    <col min="2786" max="2786" width="15" style="447" customWidth="1"/>
    <col min="2787" max="2788" width="9.6640625" style="447" customWidth="1"/>
    <col min="2789" max="2789" width="1.6640625" style="447" customWidth="1"/>
    <col min="2790" max="2791" width="9.109375" style="447"/>
    <col min="2792" max="2792" width="2" style="447" customWidth="1"/>
    <col min="2793" max="2793" width="7.33203125" style="447" customWidth="1"/>
    <col min="2794" max="2794" width="9.109375" style="447"/>
    <col min="2795" max="2795" width="54.33203125" style="447" customWidth="1"/>
    <col min="2796" max="2796" width="9.109375" style="447"/>
    <col min="2797" max="2797" width="2" style="447" customWidth="1"/>
    <col min="2798" max="3037" width="9.109375" style="447"/>
    <col min="3038" max="3038" width="6" style="447" customWidth="1"/>
    <col min="3039" max="3039" width="1.5546875" style="447" customWidth="1"/>
    <col min="3040" max="3040" width="7.88671875" style="447" customWidth="1"/>
    <col min="3041" max="3041" width="57.33203125" style="447" customWidth="1"/>
    <col min="3042" max="3042" width="15" style="447" customWidth="1"/>
    <col min="3043" max="3044" width="9.6640625" style="447" customWidth="1"/>
    <col min="3045" max="3045" width="1.6640625" style="447" customWidth="1"/>
    <col min="3046" max="3047" width="9.109375" style="447"/>
    <col min="3048" max="3048" width="2" style="447" customWidth="1"/>
    <col min="3049" max="3049" width="7.33203125" style="447" customWidth="1"/>
    <col min="3050" max="3050" width="9.109375" style="447"/>
    <col min="3051" max="3051" width="54.33203125" style="447" customWidth="1"/>
    <col min="3052" max="3052" width="9.109375" style="447"/>
    <col min="3053" max="3053" width="2" style="447" customWidth="1"/>
    <col min="3054" max="3293" width="9.109375" style="447"/>
    <col min="3294" max="3294" width="6" style="447" customWidth="1"/>
    <col min="3295" max="3295" width="1.5546875" style="447" customWidth="1"/>
    <col min="3296" max="3296" width="7.88671875" style="447" customWidth="1"/>
    <col min="3297" max="3297" width="57.33203125" style="447" customWidth="1"/>
    <col min="3298" max="3298" width="15" style="447" customWidth="1"/>
    <col min="3299" max="3300" width="9.6640625" style="447" customWidth="1"/>
    <col min="3301" max="3301" width="1.6640625" style="447" customWidth="1"/>
    <col min="3302" max="3303" width="9.109375" style="447"/>
    <col min="3304" max="3304" width="2" style="447" customWidth="1"/>
    <col min="3305" max="3305" width="7.33203125" style="447" customWidth="1"/>
    <col min="3306" max="3306" width="9.109375" style="447"/>
    <col min="3307" max="3307" width="54.33203125" style="447" customWidth="1"/>
    <col min="3308" max="3308" width="9.109375" style="447"/>
    <col min="3309" max="3309" width="2" style="447" customWidth="1"/>
    <col min="3310" max="3549" width="9.109375" style="447"/>
    <col min="3550" max="3550" width="6" style="447" customWidth="1"/>
    <col min="3551" max="3551" width="1.5546875" style="447" customWidth="1"/>
    <col min="3552" max="3552" width="7.88671875" style="447" customWidth="1"/>
    <col min="3553" max="3553" width="57.33203125" style="447" customWidth="1"/>
    <col min="3554" max="3554" width="15" style="447" customWidth="1"/>
    <col min="3555" max="3556" width="9.6640625" style="447" customWidth="1"/>
    <col min="3557" max="3557" width="1.6640625" style="447" customWidth="1"/>
    <col min="3558" max="3559" width="9.109375" style="447"/>
    <col min="3560" max="3560" width="2" style="447" customWidth="1"/>
    <col min="3561" max="3561" width="7.33203125" style="447" customWidth="1"/>
    <col min="3562" max="3562" width="9.109375" style="447"/>
    <col min="3563" max="3563" width="54.33203125" style="447" customWidth="1"/>
    <col min="3564" max="3564" width="9.109375" style="447"/>
    <col min="3565" max="3565" width="2" style="447" customWidth="1"/>
    <col min="3566" max="3805" width="9.109375" style="447"/>
    <col min="3806" max="3806" width="6" style="447" customWidth="1"/>
    <col min="3807" max="3807" width="1.5546875" style="447" customWidth="1"/>
    <col min="3808" max="3808" width="7.88671875" style="447" customWidth="1"/>
    <col min="3809" max="3809" width="57.33203125" style="447" customWidth="1"/>
    <col min="3810" max="3810" width="15" style="447" customWidth="1"/>
    <col min="3811" max="3812" width="9.6640625" style="447" customWidth="1"/>
    <col min="3813" max="3813" width="1.6640625" style="447" customWidth="1"/>
    <col min="3814" max="3815" width="9.109375" style="447"/>
    <col min="3816" max="3816" width="2" style="447" customWidth="1"/>
    <col min="3817" max="3817" width="7.33203125" style="447" customWidth="1"/>
    <col min="3818" max="3818" width="9.109375" style="447"/>
    <col min="3819" max="3819" width="54.33203125" style="447" customWidth="1"/>
    <col min="3820" max="3820" width="9.109375" style="447"/>
    <col min="3821" max="3821" width="2" style="447" customWidth="1"/>
    <col min="3822" max="4061" width="9.109375" style="447"/>
    <col min="4062" max="4062" width="6" style="447" customWidth="1"/>
    <col min="4063" max="4063" width="1.5546875" style="447" customWidth="1"/>
    <col min="4064" max="4064" width="7.88671875" style="447" customWidth="1"/>
    <col min="4065" max="4065" width="57.33203125" style="447" customWidth="1"/>
    <col min="4066" max="4066" width="15" style="447" customWidth="1"/>
    <col min="4067" max="4068" width="9.6640625" style="447" customWidth="1"/>
    <col min="4069" max="4069" width="1.6640625" style="447" customWidth="1"/>
    <col min="4070" max="4071" width="9.109375" style="447"/>
    <col min="4072" max="4072" width="2" style="447" customWidth="1"/>
    <col min="4073" max="4073" width="7.33203125" style="447" customWidth="1"/>
    <col min="4074" max="4074" width="9.109375" style="447"/>
    <col min="4075" max="4075" width="54.33203125" style="447" customWidth="1"/>
    <col min="4076" max="4076" width="9.109375" style="447"/>
    <col min="4077" max="4077" width="2" style="447" customWidth="1"/>
    <col min="4078" max="4317" width="9.109375" style="447"/>
    <col min="4318" max="4318" width="6" style="447" customWidth="1"/>
    <col min="4319" max="4319" width="1.5546875" style="447" customWidth="1"/>
    <col min="4320" max="4320" width="7.88671875" style="447" customWidth="1"/>
    <col min="4321" max="4321" width="57.33203125" style="447" customWidth="1"/>
    <col min="4322" max="4322" width="15" style="447" customWidth="1"/>
    <col min="4323" max="4324" width="9.6640625" style="447" customWidth="1"/>
    <col min="4325" max="4325" width="1.6640625" style="447" customWidth="1"/>
    <col min="4326" max="4327" width="9.109375" style="447"/>
    <col min="4328" max="4328" width="2" style="447" customWidth="1"/>
    <col min="4329" max="4329" width="7.33203125" style="447" customWidth="1"/>
    <col min="4330" max="4330" width="9.109375" style="447"/>
    <col min="4331" max="4331" width="54.33203125" style="447" customWidth="1"/>
    <col min="4332" max="4332" width="9.109375" style="447"/>
    <col min="4333" max="4333" width="2" style="447" customWidth="1"/>
    <col min="4334" max="4573" width="9.109375" style="447"/>
    <col min="4574" max="4574" width="6" style="447" customWidth="1"/>
    <col min="4575" max="4575" width="1.5546875" style="447" customWidth="1"/>
    <col min="4576" max="4576" width="7.88671875" style="447" customWidth="1"/>
    <col min="4577" max="4577" width="57.33203125" style="447" customWidth="1"/>
    <col min="4578" max="4578" width="15" style="447" customWidth="1"/>
    <col min="4579" max="4580" width="9.6640625" style="447" customWidth="1"/>
    <col min="4581" max="4581" width="1.6640625" style="447" customWidth="1"/>
    <col min="4582" max="4583" width="9.109375" style="447"/>
    <col min="4584" max="4584" width="2" style="447" customWidth="1"/>
    <col min="4585" max="4585" width="7.33203125" style="447" customWidth="1"/>
    <col min="4586" max="4586" width="9.109375" style="447"/>
    <col min="4587" max="4587" width="54.33203125" style="447" customWidth="1"/>
    <col min="4588" max="4588" width="9.109375" style="447"/>
    <col min="4589" max="4589" width="2" style="447" customWidth="1"/>
    <col min="4590" max="4829" width="9.109375" style="447"/>
    <col min="4830" max="4830" width="6" style="447" customWidth="1"/>
    <col min="4831" max="4831" width="1.5546875" style="447" customWidth="1"/>
    <col min="4832" max="4832" width="7.88671875" style="447" customWidth="1"/>
    <col min="4833" max="4833" width="57.33203125" style="447" customWidth="1"/>
    <col min="4834" max="4834" width="15" style="447" customWidth="1"/>
    <col min="4835" max="4836" width="9.6640625" style="447" customWidth="1"/>
    <col min="4837" max="4837" width="1.6640625" style="447" customWidth="1"/>
    <col min="4838" max="4839" width="9.109375" style="447"/>
    <col min="4840" max="4840" width="2" style="447" customWidth="1"/>
    <col min="4841" max="4841" width="7.33203125" style="447" customWidth="1"/>
    <col min="4842" max="4842" width="9.109375" style="447"/>
    <col min="4843" max="4843" width="54.33203125" style="447" customWidth="1"/>
    <col min="4844" max="4844" width="9.109375" style="447"/>
    <col min="4845" max="4845" width="2" style="447" customWidth="1"/>
    <col min="4846" max="5085" width="9.109375" style="447"/>
    <col min="5086" max="5086" width="6" style="447" customWidth="1"/>
    <col min="5087" max="5087" width="1.5546875" style="447" customWidth="1"/>
    <col min="5088" max="5088" width="7.88671875" style="447" customWidth="1"/>
    <col min="5089" max="5089" width="57.33203125" style="447" customWidth="1"/>
    <col min="5090" max="5090" width="15" style="447" customWidth="1"/>
    <col min="5091" max="5092" width="9.6640625" style="447" customWidth="1"/>
    <col min="5093" max="5093" width="1.6640625" style="447" customWidth="1"/>
    <col min="5094" max="5095" width="9.109375" style="447"/>
    <col min="5096" max="5096" width="2" style="447" customWidth="1"/>
    <col min="5097" max="5097" width="7.33203125" style="447" customWidth="1"/>
    <col min="5098" max="5098" width="9.109375" style="447"/>
    <col min="5099" max="5099" width="54.33203125" style="447" customWidth="1"/>
    <col min="5100" max="5100" width="9.109375" style="447"/>
    <col min="5101" max="5101" width="2" style="447" customWidth="1"/>
    <col min="5102" max="5341" width="9.109375" style="447"/>
    <col min="5342" max="5342" width="6" style="447" customWidth="1"/>
    <col min="5343" max="5343" width="1.5546875" style="447" customWidth="1"/>
    <col min="5344" max="5344" width="7.88671875" style="447" customWidth="1"/>
    <col min="5345" max="5345" width="57.33203125" style="447" customWidth="1"/>
    <col min="5346" max="5346" width="15" style="447" customWidth="1"/>
    <col min="5347" max="5348" width="9.6640625" style="447" customWidth="1"/>
    <col min="5349" max="5349" width="1.6640625" style="447" customWidth="1"/>
    <col min="5350" max="5351" width="9.109375" style="447"/>
    <col min="5352" max="5352" width="2" style="447" customWidth="1"/>
    <col min="5353" max="5353" width="7.33203125" style="447" customWidth="1"/>
    <col min="5354" max="5354" width="9.109375" style="447"/>
    <col min="5355" max="5355" width="54.33203125" style="447" customWidth="1"/>
    <col min="5356" max="5356" width="9.109375" style="447"/>
    <col min="5357" max="5357" width="2" style="447" customWidth="1"/>
    <col min="5358" max="5597" width="9.109375" style="447"/>
    <col min="5598" max="5598" width="6" style="447" customWidth="1"/>
    <col min="5599" max="5599" width="1.5546875" style="447" customWidth="1"/>
    <col min="5600" max="5600" width="7.88671875" style="447" customWidth="1"/>
    <col min="5601" max="5601" width="57.33203125" style="447" customWidth="1"/>
    <col min="5602" max="5602" width="15" style="447" customWidth="1"/>
    <col min="5603" max="5604" width="9.6640625" style="447" customWidth="1"/>
    <col min="5605" max="5605" width="1.6640625" style="447" customWidth="1"/>
    <col min="5606" max="5607" width="9.109375" style="447"/>
    <col min="5608" max="5608" width="2" style="447" customWidth="1"/>
    <col min="5609" max="5609" width="7.33203125" style="447" customWidth="1"/>
    <col min="5610" max="5610" width="9.109375" style="447"/>
    <col min="5611" max="5611" width="54.33203125" style="447" customWidth="1"/>
    <col min="5612" max="5612" width="9.109375" style="447"/>
    <col min="5613" max="5613" width="2" style="447" customWidth="1"/>
    <col min="5614" max="5853" width="9.109375" style="447"/>
    <col min="5854" max="5854" width="6" style="447" customWidth="1"/>
    <col min="5855" max="5855" width="1.5546875" style="447" customWidth="1"/>
    <col min="5856" max="5856" width="7.88671875" style="447" customWidth="1"/>
    <col min="5857" max="5857" width="57.33203125" style="447" customWidth="1"/>
    <col min="5858" max="5858" width="15" style="447" customWidth="1"/>
    <col min="5859" max="5860" width="9.6640625" style="447" customWidth="1"/>
    <col min="5861" max="5861" width="1.6640625" style="447" customWidth="1"/>
    <col min="5862" max="5863" width="9.109375" style="447"/>
    <col min="5864" max="5864" width="2" style="447" customWidth="1"/>
    <col min="5865" max="5865" width="7.33203125" style="447" customWidth="1"/>
    <col min="5866" max="5866" width="9.109375" style="447"/>
    <col min="5867" max="5867" width="54.33203125" style="447" customWidth="1"/>
    <col min="5868" max="5868" width="9.109375" style="447"/>
    <col min="5869" max="5869" width="2" style="447" customWidth="1"/>
    <col min="5870" max="6109" width="9.109375" style="447"/>
    <col min="6110" max="6110" width="6" style="447" customWidth="1"/>
    <col min="6111" max="6111" width="1.5546875" style="447" customWidth="1"/>
    <col min="6112" max="6112" width="7.88671875" style="447" customWidth="1"/>
    <col min="6113" max="6113" width="57.33203125" style="447" customWidth="1"/>
    <col min="6114" max="6114" width="15" style="447" customWidth="1"/>
    <col min="6115" max="6116" width="9.6640625" style="447" customWidth="1"/>
    <col min="6117" max="6117" width="1.6640625" style="447" customWidth="1"/>
    <col min="6118" max="6119" width="9.109375" style="447"/>
    <col min="6120" max="6120" width="2" style="447" customWidth="1"/>
    <col min="6121" max="6121" width="7.33203125" style="447" customWidth="1"/>
    <col min="6122" max="6122" width="9.109375" style="447"/>
    <col min="6123" max="6123" width="54.33203125" style="447" customWidth="1"/>
    <col min="6124" max="6124" width="9.109375" style="447"/>
    <col min="6125" max="6125" width="2" style="447" customWidth="1"/>
    <col min="6126" max="6365" width="9.109375" style="447"/>
    <col min="6366" max="6366" width="6" style="447" customWidth="1"/>
    <col min="6367" max="6367" width="1.5546875" style="447" customWidth="1"/>
    <col min="6368" max="6368" width="7.88671875" style="447" customWidth="1"/>
    <col min="6369" max="6369" width="57.33203125" style="447" customWidth="1"/>
    <col min="6370" max="6370" width="15" style="447" customWidth="1"/>
    <col min="6371" max="6372" width="9.6640625" style="447" customWidth="1"/>
    <col min="6373" max="6373" width="1.6640625" style="447" customWidth="1"/>
    <col min="6374" max="6375" width="9.109375" style="447"/>
    <col min="6376" max="6376" width="2" style="447" customWidth="1"/>
    <col min="6377" max="6377" width="7.33203125" style="447" customWidth="1"/>
    <col min="6378" max="6378" width="9.109375" style="447"/>
    <col min="6379" max="6379" width="54.33203125" style="447" customWidth="1"/>
    <col min="6380" max="6380" width="9.109375" style="447"/>
    <col min="6381" max="6381" width="2" style="447" customWidth="1"/>
    <col min="6382" max="6621" width="9.109375" style="447"/>
    <col min="6622" max="6622" width="6" style="447" customWidth="1"/>
    <col min="6623" max="6623" width="1.5546875" style="447" customWidth="1"/>
    <col min="6624" max="6624" width="7.88671875" style="447" customWidth="1"/>
    <col min="6625" max="6625" width="57.33203125" style="447" customWidth="1"/>
    <col min="6626" max="6626" width="15" style="447" customWidth="1"/>
    <col min="6627" max="6628" width="9.6640625" style="447" customWidth="1"/>
    <col min="6629" max="6629" width="1.6640625" style="447" customWidth="1"/>
    <col min="6630" max="6631" width="9.109375" style="447"/>
    <col min="6632" max="6632" width="2" style="447" customWidth="1"/>
    <col min="6633" max="6633" width="7.33203125" style="447" customWidth="1"/>
    <col min="6634" max="6634" width="9.109375" style="447"/>
    <col min="6635" max="6635" width="54.33203125" style="447" customWidth="1"/>
    <col min="6636" max="6636" width="9.109375" style="447"/>
    <col min="6637" max="6637" width="2" style="447" customWidth="1"/>
    <col min="6638" max="6877" width="9.109375" style="447"/>
    <col min="6878" max="6878" width="6" style="447" customWidth="1"/>
    <col min="6879" max="6879" width="1.5546875" style="447" customWidth="1"/>
    <col min="6880" max="6880" width="7.88671875" style="447" customWidth="1"/>
    <col min="6881" max="6881" width="57.33203125" style="447" customWidth="1"/>
    <col min="6882" max="6882" width="15" style="447" customWidth="1"/>
    <col min="6883" max="6884" width="9.6640625" style="447" customWidth="1"/>
    <col min="6885" max="6885" width="1.6640625" style="447" customWidth="1"/>
    <col min="6886" max="6887" width="9.109375" style="447"/>
    <col min="6888" max="6888" width="2" style="447" customWidth="1"/>
    <col min="6889" max="6889" width="7.33203125" style="447" customWidth="1"/>
    <col min="6890" max="6890" width="9.109375" style="447"/>
    <col min="6891" max="6891" width="54.33203125" style="447" customWidth="1"/>
    <col min="6892" max="6892" width="9.109375" style="447"/>
    <col min="6893" max="6893" width="2" style="447" customWidth="1"/>
    <col min="6894" max="7133" width="9.109375" style="447"/>
    <col min="7134" max="7134" width="6" style="447" customWidth="1"/>
    <col min="7135" max="7135" width="1.5546875" style="447" customWidth="1"/>
    <col min="7136" max="7136" width="7.88671875" style="447" customWidth="1"/>
    <col min="7137" max="7137" width="57.33203125" style="447" customWidth="1"/>
    <col min="7138" max="7138" width="15" style="447" customWidth="1"/>
    <col min="7139" max="7140" width="9.6640625" style="447" customWidth="1"/>
    <col min="7141" max="7141" width="1.6640625" style="447" customWidth="1"/>
    <col min="7142" max="7143" width="9.109375" style="447"/>
    <col min="7144" max="7144" width="2" style="447" customWidth="1"/>
    <col min="7145" max="7145" width="7.33203125" style="447" customWidth="1"/>
    <col min="7146" max="7146" width="9.109375" style="447"/>
    <col min="7147" max="7147" width="54.33203125" style="447" customWidth="1"/>
    <col min="7148" max="7148" width="9.109375" style="447"/>
    <col min="7149" max="7149" width="2" style="447" customWidth="1"/>
    <col min="7150" max="7389" width="9.109375" style="447"/>
    <col min="7390" max="7390" width="6" style="447" customWidth="1"/>
    <col min="7391" max="7391" width="1.5546875" style="447" customWidth="1"/>
    <col min="7392" max="7392" width="7.88671875" style="447" customWidth="1"/>
    <col min="7393" max="7393" width="57.33203125" style="447" customWidth="1"/>
    <col min="7394" max="7394" width="15" style="447" customWidth="1"/>
    <col min="7395" max="7396" width="9.6640625" style="447" customWidth="1"/>
    <col min="7397" max="7397" width="1.6640625" style="447" customWidth="1"/>
    <col min="7398" max="7399" width="9.109375" style="447"/>
    <col min="7400" max="7400" width="2" style="447" customWidth="1"/>
    <col min="7401" max="7401" width="7.33203125" style="447" customWidth="1"/>
    <col min="7402" max="7402" width="9.109375" style="447"/>
    <col min="7403" max="7403" width="54.33203125" style="447" customWidth="1"/>
    <col min="7404" max="7404" width="9.109375" style="447"/>
    <col min="7405" max="7405" width="2" style="447" customWidth="1"/>
    <col min="7406" max="7645" width="9.109375" style="447"/>
    <col min="7646" max="7646" width="6" style="447" customWidth="1"/>
    <col min="7647" max="7647" width="1.5546875" style="447" customWidth="1"/>
    <col min="7648" max="7648" width="7.88671875" style="447" customWidth="1"/>
    <col min="7649" max="7649" width="57.33203125" style="447" customWidth="1"/>
    <col min="7650" max="7650" width="15" style="447" customWidth="1"/>
    <col min="7651" max="7652" width="9.6640625" style="447" customWidth="1"/>
    <col min="7653" max="7653" width="1.6640625" style="447" customWidth="1"/>
    <col min="7654" max="7655" width="9.109375" style="447"/>
    <col min="7656" max="7656" width="2" style="447" customWidth="1"/>
    <col min="7657" max="7657" width="7.33203125" style="447" customWidth="1"/>
    <col min="7658" max="7658" width="9.109375" style="447"/>
    <col min="7659" max="7659" width="54.33203125" style="447" customWidth="1"/>
    <col min="7660" max="7660" width="9.109375" style="447"/>
    <col min="7661" max="7661" width="2" style="447" customWidth="1"/>
    <col min="7662" max="7901" width="9.109375" style="447"/>
    <col min="7902" max="7902" width="6" style="447" customWidth="1"/>
    <col min="7903" max="7903" width="1.5546875" style="447" customWidth="1"/>
    <col min="7904" max="7904" width="7.88671875" style="447" customWidth="1"/>
    <col min="7905" max="7905" width="57.33203125" style="447" customWidth="1"/>
    <col min="7906" max="7906" width="15" style="447" customWidth="1"/>
    <col min="7907" max="7908" width="9.6640625" style="447" customWidth="1"/>
    <col min="7909" max="7909" width="1.6640625" style="447" customWidth="1"/>
    <col min="7910" max="7911" width="9.109375" style="447"/>
    <col min="7912" max="7912" width="2" style="447" customWidth="1"/>
    <col min="7913" max="7913" width="7.33203125" style="447" customWidth="1"/>
    <col min="7914" max="7914" width="9.109375" style="447"/>
    <col min="7915" max="7915" width="54.33203125" style="447" customWidth="1"/>
    <col min="7916" max="7916" width="9.109375" style="447"/>
    <col min="7917" max="7917" width="2" style="447" customWidth="1"/>
    <col min="7918" max="8157" width="9.109375" style="447"/>
    <col min="8158" max="8158" width="6" style="447" customWidth="1"/>
    <col min="8159" max="8159" width="1.5546875" style="447" customWidth="1"/>
    <col min="8160" max="8160" width="7.88671875" style="447" customWidth="1"/>
    <col min="8161" max="8161" width="57.33203125" style="447" customWidth="1"/>
    <col min="8162" max="8162" width="15" style="447" customWidth="1"/>
    <col min="8163" max="8164" width="9.6640625" style="447" customWidth="1"/>
    <col min="8165" max="8165" width="1.6640625" style="447" customWidth="1"/>
    <col min="8166" max="8167" width="9.109375" style="447"/>
    <col min="8168" max="8168" width="2" style="447" customWidth="1"/>
    <col min="8169" max="8169" width="7.33203125" style="447" customWidth="1"/>
    <col min="8170" max="8170" width="9.109375" style="447"/>
    <col min="8171" max="8171" width="54.33203125" style="447" customWidth="1"/>
    <col min="8172" max="8172" width="9.109375" style="447"/>
    <col min="8173" max="8173" width="2" style="447" customWidth="1"/>
    <col min="8174" max="8413" width="9.109375" style="447"/>
    <col min="8414" max="8414" width="6" style="447" customWidth="1"/>
    <col min="8415" max="8415" width="1.5546875" style="447" customWidth="1"/>
    <col min="8416" max="8416" width="7.88671875" style="447" customWidth="1"/>
    <col min="8417" max="8417" width="57.33203125" style="447" customWidth="1"/>
    <col min="8418" max="8418" width="15" style="447" customWidth="1"/>
    <col min="8419" max="8420" width="9.6640625" style="447" customWidth="1"/>
    <col min="8421" max="8421" width="1.6640625" style="447" customWidth="1"/>
    <col min="8422" max="8423" width="9.109375" style="447"/>
    <col min="8424" max="8424" width="2" style="447" customWidth="1"/>
    <col min="8425" max="8425" width="7.33203125" style="447" customWidth="1"/>
    <col min="8426" max="8426" width="9.109375" style="447"/>
    <col min="8427" max="8427" width="54.33203125" style="447" customWidth="1"/>
    <col min="8428" max="8428" width="9.109375" style="447"/>
    <col min="8429" max="8429" width="2" style="447" customWidth="1"/>
    <col min="8430" max="8669" width="9.109375" style="447"/>
    <col min="8670" max="8670" width="6" style="447" customWidth="1"/>
    <col min="8671" max="8671" width="1.5546875" style="447" customWidth="1"/>
    <col min="8672" max="8672" width="7.88671875" style="447" customWidth="1"/>
    <col min="8673" max="8673" width="57.33203125" style="447" customWidth="1"/>
    <col min="8674" max="8674" width="15" style="447" customWidth="1"/>
    <col min="8675" max="8676" width="9.6640625" style="447" customWidth="1"/>
    <col min="8677" max="8677" width="1.6640625" style="447" customWidth="1"/>
    <col min="8678" max="8679" width="9.109375" style="447"/>
    <col min="8680" max="8680" width="2" style="447" customWidth="1"/>
    <col min="8681" max="8681" width="7.33203125" style="447" customWidth="1"/>
    <col min="8682" max="8682" width="9.109375" style="447"/>
    <col min="8683" max="8683" width="54.33203125" style="447" customWidth="1"/>
    <col min="8684" max="8684" width="9.109375" style="447"/>
    <col min="8685" max="8685" width="2" style="447" customWidth="1"/>
    <col min="8686" max="8925" width="9.109375" style="447"/>
    <col min="8926" max="8926" width="6" style="447" customWidth="1"/>
    <col min="8927" max="8927" width="1.5546875" style="447" customWidth="1"/>
    <col min="8928" max="8928" width="7.88671875" style="447" customWidth="1"/>
    <col min="8929" max="8929" width="57.33203125" style="447" customWidth="1"/>
    <col min="8930" max="8930" width="15" style="447" customWidth="1"/>
    <col min="8931" max="8932" width="9.6640625" style="447" customWidth="1"/>
    <col min="8933" max="8933" width="1.6640625" style="447" customWidth="1"/>
    <col min="8934" max="8935" width="9.109375" style="447"/>
    <col min="8936" max="8936" width="2" style="447" customWidth="1"/>
    <col min="8937" max="8937" width="7.33203125" style="447" customWidth="1"/>
    <col min="8938" max="8938" width="9.109375" style="447"/>
    <col min="8939" max="8939" width="54.33203125" style="447" customWidth="1"/>
    <col min="8940" max="8940" width="9.109375" style="447"/>
    <col min="8941" max="8941" width="2" style="447" customWidth="1"/>
    <col min="8942" max="9181" width="9.109375" style="447"/>
    <col min="9182" max="9182" width="6" style="447" customWidth="1"/>
    <col min="9183" max="9183" width="1.5546875" style="447" customWidth="1"/>
    <col min="9184" max="9184" width="7.88671875" style="447" customWidth="1"/>
    <col min="9185" max="9185" width="57.33203125" style="447" customWidth="1"/>
    <col min="9186" max="9186" width="15" style="447" customWidth="1"/>
    <col min="9187" max="9188" width="9.6640625" style="447" customWidth="1"/>
    <col min="9189" max="9189" width="1.6640625" style="447" customWidth="1"/>
    <col min="9190" max="9191" width="9.109375" style="447"/>
    <col min="9192" max="9192" width="2" style="447" customWidth="1"/>
    <col min="9193" max="9193" width="7.33203125" style="447" customWidth="1"/>
    <col min="9194" max="9194" width="9.109375" style="447"/>
    <col min="9195" max="9195" width="54.33203125" style="447" customWidth="1"/>
    <col min="9196" max="9196" width="9.109375" style="447"/>
    <col min="9197" max="9197" width="2" style="447" customWidth="1"/>
    <col min="9198" max="9437" width="9.109375" style="447"/>
    <col min="9438" max="9438" width="6" style="447" customWidth="1"/>
    <col min="9439" max="9439" width="1.5546875" style="447" customWidth="1"/>
    <col min="9440" max="9440" width="7.88671875" style="447" customWidth="1"/>
    <col min="9441" max="9441" width="57.33203125" style="447" customWidth="1"/>
    <col min="9442" max="9442" width="15" style="447" customWidth="1"/>
    <col min="9443" max="9444" width="9.6640625" style="447" customWidth="1"/>
    <col min="9445" max="9445" width="1.6640625" style="447" customWidth="1"/>
    <col min="9446" max="9447" width="9.109375" style="447"/>
    <col min="9448" max="9448" width="2" style="447" customWidth="1"/>
    <col min="9449" max="9449" width="7.33203125" style="447" customWidth="1"/>
    <col min="9450" max="9450" width="9.109375" style="447"/>
    <col min="9451" max="9451" width="54.33203125" style="447" customWidth="1"/>
    <col min="9452" max="9452" width="9.109375" style="447"/>
    <col min="9453" max="9453" width="2" style="447" customWidth="1"/>
    <col min="9454" max="9693" width="9.109375" style="447"/>
    <col min="9694" max="9694" width="6" style="447" customWidth="1"/>
    <col min="9695" max="9695" width="1.5546875" style="447" customWidth="1"/>
    <col min="9696" max="9696" width="7.88671875" style="447" customWidth="1"/>
    <col min="9697" max="9697" width="57.33203125" style="447" customWidth="1"/>
    <col min="9698" max="9698" width="15" style="447" customWidth="1"/>
    <col min="9699" max="9700" width="9.6640625" style="447" customWidth="1"/>
    <col min="9701" max="9701" width="1.6640625" style="447" customWidth="1"/>
    <col min="9702" max="9703" width="9.109375" style="447"/>
    <col min="9704" max="9704" width="2" style="447" customWidth="1"/>
    <col min="9705" max="9705" width="7.33203125" style="447" customWidth="1"/>
    <col min="9706" max="9706" width="9.109375" style="447"/>
    <col min="9707" max="9707" width="54.33203125" style="447" customWidth="1"/>
    <col min="9708" max="9708" width="9.109375" style="447"/>
    <col min="9709" max="9709" width="2" style="447" customWidth="1"/>
    <col min="9710" max="9949" width="9.109375" style="447"/>
    <col min="9950" max="9950" width="6" style="447" customWidth="1"/>
    <col min="9951" max="9951" width="1.5546875" style="447" customWidth="1"/>
    <col min="9952" max="9952" width="7.88671875" style="447" customWidth="1"/>
    <col min="9953" max="9953" width="57.33203125" style="447" customWidth="1"/>
    <col min="9954" max="9954" width="15" style="447" customWidth="1"/>
    <col min="9955" max="9956" width="9.6640625" style="447" customWidth="1"/>
    <col min="9957" max="9957" width="1.6640625" style="447" customWidth="1"/>
    <col min="9958" max="9959" width="9.109375" style="447"/>
    <col min="9960" max="9960" width="2" style="447" customWidth="1"/>
    <col min="9961" max="9961" width="7.33203125" style="447" customWidth="1"/>
    <col min="9962" max="9962" width="9.109375" style="447"/>
    <col min="9963" max="9963" width="54.33203125" style="447" customWidth="1"/>
    <col min="9964" max="9964" width="9.109375" style="447"/>
    <col min="9965" max="9965" width="2" style="447" customWidth="1"/>
    <col min="9966" max="10205" width="9.109375" style="447"/>
    <col min="10206" max="10206" width="6" style="447" customWidth="1"/>
    <col min="10207" max="10207" width="1.5546875" style="447" customWidth="1"/>
    <col min="10208" max="10208" width="7.88671875" style="447" customWidth="1"/>
    <col min="10209" max="10209" width="57.33203125" style="447" customWidth="1"/>
    <col min="10210" max="10210" width="15" style="447" customWidth="1"/>
    <col min="10211" max="10212" width="9.6640625" style="447" customWidth="1"/>
    <col min="10213" max="10213" width="1.6640625" style="447" customWidth="1"/>
    <col min="10214" max="10215" width="9.109375" style="447"/>
    <col min="10216" max="10216" width="2" style="447" customWidth="1"/>
    <col min="10217" max="10217" width="7.33203125" style="447" customWidth="1"/>
    <col min="10218" max="10218" width="9.109375" style="447"/>
    <col min="10219" max="10219" width="54.33203125" style="447" customWidth="1"/>
    <col min="10220" max="10220" width="9.109375" style="447"/>
    <col min="10221" max="10221" width="2" style="447" customWidth="1"/>
    <col min="10222" max="10461" width="9.109375" style="447"/>
    <col min="10462" max="10462" width="6" style="447" customWidth="1"/>
    <col min="10463" max="10463" width="1.5546875" style="447" customWidth="1"/>
    <col min="10464" max="10464" width="7.88671875" style="447" customWidth="1"/>
    <col min="10465" max="10465" width="57.33203125" style="447" customWidth="1"/>
    <col min="10466" max="10466" width="15" style="447" customWidth="1"/>
    <col min="10467" max="10468" width="9.6640625" style="447" customWidth="1"/>
    <col min="10469" max="10469" width="1.6640625" style="447" customWidth="1"/>
    <col min="10470" max="10471" width="9.109375" style="447"/>
    <col min="10472" max="10472" width="2" style="447" customWidth="1"/>
    <col min="10473" max="10473" width="7.33203125" style="447" customWidth="1"/>
    <col min="10474" max="10474" width="9.109375" style="447"/>
    <col min="10475" max="10475" width="54.33203125" style="447" customWidth="1"/>
    <col min="10476" max="10476" width="9.109375" style="447"/>
    <col min="10477" max="10477" width="2" style="447" customWidth="1"/>
    <col min="10478" max="10717" width="9.109375" style="447"/>
    <col min="10718" max="10718" width="6" style="447" customWidth="1"/>
    <col min="10719" max="10719" width="1.5546875" style="447" customWidth="1"/>
    <col min="10720" max="10720" width="7.88671875" style="447" customWidth="1"/>
    <col min="10721" max="10721" width="57.33203125" style="447" customWidth="1"/>
    <col min="10722" max="10722" width="15" style="447" customWidth="1"/>
    <col min="10723" max="10724" width="9.6640625" style="447" customWidth="1"/>
    <col min="10725" max="10725" width="1.6640625" style="447" customWidth="1"/>
    <col min="10726" max="10727" width="9.109375" style="447"/>
    <col min="10728" max="10728" width="2" style="447" customWidth="1"/>
    <col min="10729" max="10729" width="7.33203125" style="447" customWidth="1"/>
    <col min="10730" max="10730" width="9.109375" style="447"/>
    <col min="10731" max="10731" width="54.33203125" style="447" customWidth="1"/>
    <col min="10732" max="10732" width="9.109375" style="447"/>
    <col min="10733" max="10733" width="2" style="447" customWidth="1"/>
    <col min="10734" max="10973" width="9.109375" style="447"/>
    <col min="10974" max="10974" width="6" style="447" customWidth="1"/>
    <col min="10975" max="10975" width="1.5546875" style="447" customWidth="1"/>
    <col min="10976" max="10976" width="7.88671875" style="447" customWidth="1"/>
    <col min="10977" max="10977" width="57.33203125" style="447" customWidth="1"/>
    <col min="10978" max="10978" width="15" style="447" customWidth="1"/>
    <col min="10979" max="10980" width="9.6640625" style="447" customWidth="1"/>
    <col min="10981" max="10981" width="1.6640625" style="447" customWidth="1"/>
    <col min="10982" max="10983" width="9.109375" style="447"/>
    <col min="10984" max="10984" width="2" style="447" customWidth="1"/>
    <col min="10985" max="10985" width="7.33203125" style="447" customWidth="1"/>
    <col min="10986" max="10986" width="9.109375" style="447"/>
    <col min="10987" max="10987" width="54.33203125" style="447" customWidth="1"/>
    <col min="10988" max="10988" width="9.109375" style="447"/>
    <col min="10989" max="10989" width="2" style="447" customWidth="1"/>
    <col min="10990" max="11229" width="9.109375" style="447"/>
    <col min="11230" max="11230" width="6" style="447" customWidth="1"/>
    <col min="11231" max="11231" width="1.5546875" style="447" customWidth="1"/>
    <col min="11232" max="11232" width="7.88671875" style="447" customWidth="1"/>
    <col min="11233" max="11233" width="57.33203125" style="447" customWidth="1"/>
    <col min="11234" max="11234" width="15" style="447" customWidth="1"/>
    <col min="11235" max="11236" width="9.6640625" style="447" customWidth="1"/>
    <col min="11237" max="11237" width="1.6640625" style="447" customWidth="1"/>
    <col min="11238" max="11239" width="9.109375" style="447"/>
    <col min="11240" max="11240" width="2" style="447" customWidth="1"/>
    <col min="11241" max="11241" width="7.33203125" style="447" customWidth="1"/>
    <col min="11242" max="11242" width="9.109375" style="447"/>
    <col min="11243" max="11243" width="54.33203125" style="447" customWidth="1"/>
    <col min="11244" max="11244" width="9.109375" style="447"/>
    <col min="11245" max="11245" width="2" style="447" customWidth="1"/>
    <col min="11246" max="11485" width="9.109375" style="447"/>
    <col min="11486" max="11486" width="6" style="447" customWidth="1"/>
    <col min="11487" max="11487" width="1.5546875" style="447" customWidth="1"/>
    <col min="11488" max="11488" width="7.88671875" style="447" customWidth="1"/>
    <col min="11489" max="11489" width="57.33203125" style="447" customWidth="1"/>
    <col min="11490" max="11490" width="15" style="447" customWidth="1"/>
    <col min="11491" max="11492" width="9.6640625" style="447" customWidth="1"/>
    <col min="11493" max="11493" width="1.6640625" style="447" customWidth="1"/>
    <col min="11494" max="11495" width="9.109375" style="447"/>
    <col min="11496" max="11496" width="2" style="447" customWidth="1"/>
    <col min="11497" max="11497" width="7.33203125" style="447" customWidth="1"/>
    <col min="11498" max="11498" width="9.109375" style="447"/>
    <col min="11499" max="11499" width="54.33203125" style="447" customWidth="1"/>
    <col min="11500" max="11500" width="9.109375" style="447"/>
    <col min="11501" max="11501" width="2" style="447" customWidth="1"/>
    <col min="11502" max="11741" width="9.109375" style="447"/>
    <col min="11742" max="11742" width="6" style="447" customWidth="1"/>
    <col min="11743" max="11743" width="1.5546875" style="447" customWidth="1"/>
    <col min="11744" max="11744" width="7.88671875" style="447" customWidth="1"/>
    <col min="11745" max="11745" width="57.33203125" style="447" customWidth="1"/>
    <col min="11746" max="11746" width="15" style="447" customWidth="1"/>
    <col min="11747" max="11748" width="9.6640625" style="447" customWidth="1"/>
    <col min="11749" max="11749" width="1.6640625" style="447" customWidth="1"/>
    <col min="11750" max="11751" width="9.109375" style="447"/>
    <col min="11752" max="11752" width="2" style="447" customWidth="1"/>
    <col min="11753" max="11753" width="7.33203125" style="447" customWidth="1"/>
    <col min="11754" max="11754" width="9.109375" style="447"/>
    <col min="11755" max="11755" width="54.33203125" style="447" customWidth="1"/>
    <col min="11756" max="11756" width="9.109375" style="447"/>
    <col min="11757" max="11757" width="2" style="447" customWidth="1"/>
    <col min="11758" max="11997" width="9.109375" style="447"/>
    <col min="11998" max="11998" width="6" style="447" customWidth="1"/>
    <col min="11999" max="11999" width="1.5546875" style="447" customWidth="1"/>
    <col min="12000" max="12000" width="7.88671875" style="447" customWidth="1"/>
    <col min="12001" max="12001" width="57.33203125" style="447" customWidth="1"/>
    <col min="12002" max="12002" width="15" style="447" customWidth="1"/>
    <col min="12003" max="12004" width="9.6640625" style="447" customWidth="1"/>
    <col min="12005" max="12005" width="1.6640625" style="447" customWidth="1"/>
    <col min="12006" max="12007" width="9.109375" style="447"/>
    <col min="12008" max="12008" width="2" style="447" customWidth="1"/>
    <col min="12009" max="12009" width="7.33203125" style="447" customWidth="1"/>
    <col min="12010" max="12010" width="9.109375" style="447"/>
    <col min="12011" max="12011" width="54.33203125" style="447" customWidth="1"/>
    <col min="12012" max="12012" width="9.109375" style="447"/>
    <col min="12013" max="12013" width="2" style="447" customWidth="1"/>
    <col min="12014" max="12253" width="9.109375" style="447"/>
    <col min="12254" max="12254" width="6" style="447" customWidth="1"/>
    <col min="12255" max="12255" width="1.5546875" style="447" customWidth="1"/>
    <col min="12256" max="12256" width="7.88671875" style="447" customWidth="1"/>
    <col min="12257" max="12257" width="57.33203125" style="447" customWidth="1"/>
    <col min="12258" max="12258" width="15" style="447" customWidth="1"/>
    <col min="12259" max="12260" width="9.6640625" style="447" customWidth="1"/>
    <col min="12261" max="12261" width="1.6640625" style="447" customWidth="1"/>
    <col min="12262" max="12263" width="9.109375" style="447"/>
    <col min="12264" max="12264" width="2" style="447" customWidth="1"/>
    <col min="12265" max="12265" width="7.33203125" style="447" customWidth="1"/>
    <col min="12266" max="12266" width="9.109375" style="447"/>
    <col min="12267" max="12267" width="54.33203125" style="447" customWidth="1"/>
    <col min="12268" max="12268" width="9.109375" style="447"/>
    <col min="12269" max="12269" width="2" style="447" customWidth="1"/>
    <col min="12270" max="12509" width="9.109375" style="447"/>
    <col min="12510" max="12510" width="6" style="447" customWidth="1"/>
    <col min="12511" max="12511" width="1.5546875" style="447" customWidth="1"/>
    <col min="12512" max="12512" width="7.88671875" style="447" customWidth="1"/>
    <col min="12513" max="12513" width="57.33203125" style="447" customWidth="1"/>
    <col min="12514" max="12514" width="15" style="447" customWidth="1"/>
    <col min="12515" max="12516" width="9.6640625" style="447" customWidth="1"/>
    <col min="12517" max="12517" width="1.6640625" style="447" customWidth="1"/>
    <col min="12518" max="12519" width="9.109375" style="447"/>
    <col min="12520" max="12520" width="2" style="447" customWidth="1"/>
    <col min="12521" max="12521" width="7.33203125" style="447" customWidth="1"/>
    <col min="12522" max="12522" width="9.109375" style="447"/>
    <col min="12523" max="12523" width="54.33203125" style="447" customWidth="1"/>
    <col min="12524" max="12524" width="9.109375" style="447"/>
    <col min="12525" max="12525" width="2" style="447" customWidth="1"/>
    <col min="12526" max="12765" width="9.109375" style="447"/>
    <col min="12766" max="12766" width="6" style="447" customWidth="1"/>
    <col min="12767" max="12767" width="1.5546875" style="447" customWidth="1"/>
    <col min="12768" max="12768" width="7.88671875" style="447" customWidth="1"/>
    <col min="12769" max="12769" width="57.33203125" style="447" customWidth="1"/>
    <col min="12770" max="12770" width="15" style="447" customWidth="1"/>
    <col min="12771" max="12772" width="9.6640625" style="447" customWidth="1"/>
    <col min="12773" max="12773" width="1.6640625" style="447" customWidth="1"/>
    <col min="12774" max="12775" width="9.109375" style="447"/>
    <col min="12776" max="12776" width="2" style="447" customWidth="1"/>
    <col min="12777" max="12777" width="7.33203125" style="447" customWidth="1"/>
    <col min="12778" max="12778" width="9.109375" style="447"/>
    <col min="12779" max="12779" width="54.33203125" style="447" customWidth="1"/>
    <col min="12780" max="12780" width="9.109375" style="447"/>
    <col min="12781" max="12781" width="2" style="447" customWidth="1"/>
    <col min="12782" max="13021" width="9.109375" style="447"/>
    <col min="13022" max="13022" width="6" style="447" customWidth="1"/>
    <col min="13023" max="13023" width="1.5546875" style="447" customWidth="1"/>
    <col min="13024" max="13024" width="7.88671875" style="447" customWidth="1"/>
    <col min="13025" max="13025" width="57.33203125" style="447" customWidth="1"/>
    <col min="13026" max="13026" width="15" style="447" customWidth="1"/>
    <col min="13027" max="13028" width="9.6640625" style="447" customWidth="1"/>
    <col min="13029" max="13029" width="1.6640625" style="447" customWidth="1"/>
    <col min="13030" max="13031" width="9.109375" style="447"/>
    <col min="13032" max="13032" width="2" style="447" customWidth="1"/>
    <col min="13033" max="13033" width="7.33203125" style="447" customWidth="1"/>
    <col min="13034" max="13034" width="9.109375" style="447"/>
    <col min="13035" max="13035" width="54.33203125" style="447" customWidth="1"/>
    <col min="13036" max="13036" width="9.109375" style="447"/>
    <col min="13037" max="13037" width="2" style="447" customWidth="1"/>
    <col min="13038" max="13277" width="9.109375" style="447"/>
    <col min="13278" max="13278" width="6" style="447" customWidth="1"/>
    <col min="13279" max="13279" width="1.5546875" style="447" customWidth="1"/>
    <col min="13280" max="13280" width="7.88671875" style="447" customWidth="1"/>
    <col min="13281" max="13281" width="57.33203125" style="447" customWidth="1"/>
    <col min="13282" max="13282" width="15" style="447" customWidth="1"/>
    <col min="13283" max="13284" width="9.6640625" style="447" customWidth="1"/>
    <col min="13285" max="13285" width="1.6640625" style="447" customWidth="1"/>
    <col min="13286" max="13287" width="9.109375" style="447"/>
    <col min="13288" max="13288" width="2" style="447" customWidth="1"/>
    <col min="13289" max="13289" width="7.33203125" style="447" customWidth="1"/>
    <col min="13290" max="13290" width="9.109375" style="447"/>
    <col min="13291" max="13291" width="54.33203125" style="447" customWidth="1"/>
    <col min="13292" max="13292" width="9.109375" style="447"/>
    <col min="13293" max="13293" width="2" style="447" customWidth="1"/>
    <col min="13294" max="13533" width="9.109375" style="447"/>
    <col min="13534" max="13534" width="6" style="447" customWidth="1"/>
    <col min="13535" max="13535" width="1.5546875" style="447" customWidth="1"/>
    <col min="13536" max="13536" width="7.88671875" style="447" customWidth="1"/>
    <col min="13537" max="13537" width="57.33203125" style="447" customWidth="1"/>
    <col min="13538" max="13538" width="15" style="447" customWidth="1"/>
    <col min="13539" max="13540" width="9.6640625" style="447" customWidth="1"/>
    <col min="13541" max="13541" width="1.6640625" style="447" customWidth="1"/>
    <col min="13542" max="13543" width="9.109375" style="447"/>
    <col min="13544" max="13544" width="2" style="447" customWidth="1"/>
    <col min="13545" max="13545" width="7.33203125" style="447" customWidth="1"/>
    <col min="13546" max="13546" width="9.109375" style="447"/>
    <col min="13547" max="13547" width="54.33203125" style="447" customWidth="1"/>
    <col min="13548" max="13548" width="9.109375" style="447"/>
    <col min="13549" max="13549" width="2" style="447" customWidth="1"/>
    <col min="13550" max="13789" width="9.109375" style="447"/>
    <col min="13790" max="13790" width="6" style="447" customWidth="1"/>
    <col min="13791" max="13791" width="1.5546875" style="447" customWidth="1"/>
    <col min="13792" max="13792" width="7.88671875" style="447" customWidth="1"/>
    <col min="13793" max="13793" width="57.33203125" style="447" customWidth="1"/>
    <col min="13794" max="13794" width="15" style="447" customWidth="1"/>
    <col min="13795" max="13796" width="9.6640625" style="447" customWidth="1"/>
    <col min="13797" max="13797" width="1.6640625" style="447" customWidth="1"/>
    <col min="13798" max="13799" width="9.109375" style="447"/>
    <col min="13800" max="13800" width="2" style="447" customWidth="1"/>
    <col min="13801" max="13801" width="7.33203125" style="447" customWidth="1"/>
    <col min="13802" max="13802" width="9.109375" style="447"/>
    <col min="13803" max="13803" width="54.33203125" style="447" customWidth="1"/>
    <col min="13804" max="13804" width="9.109375" style="447"/>
    <col min="13805" max="13805" width="2" style="447" customWidth="1"/>
    <col min="13806" max="14045" width="9.109375" style="447"/>
    <col min="14046" max="14046" width="6" style="447" customWidth="1"/>
    <col min="14047" max="14047" width="1.5546875" style="447" customWidth="1"/>
    <col min="14048" max="14048" width="7.88671875" style="447" customWidth="1"/>
    <col min="14049" max="14049" width="57.33203125" style="447" customWidth="1"/>
    <col min="14050" max="14050" width="15" style="447" customWidth="1"/>
    <col min="14051" max="14052" width="9.6640625" style="447" customWidth="1"/>
    <col min="14053" max="14053" width="1.6640625" style="447" customWidth="1"/>
    <col min="14054" max="14055" width="9.109375" style="447"/>
    <col min="14056" max="14056" width="2" style="447" customWidth="1"/>
    <col min="14057" max="14057" width="7.33203125" style="447" customWidth="1"/>
    <col min="14058" max="14058" width="9.109375" style="447"/>
    <col min="14059" max="14059" width="54.33203125" style="447" customWidth="1"/>
    <col min="14060" max="14060" width="9.109375" style="447"/>
    <col min="14061" max="14061" width="2" style="447" customWidth="1"/>
    <col min="14062" max="14301" width="9.109375" style="447"/>
    <col min="14302" max="14302" width="6" style="447" customWidth="1"/>
    <col min="14303" max="14303" width="1.5546875" style="447" customWidth="1"/>
    <col min="14304" max="14304" width="7.88671875" style="447" customWidth="1"/>
    <col min="14305" max="14305" width="57.33203125" style="447" customWidth="1"/>
    <col min="14306" max="14306" width="15" style="447" customWidth="1"/>
    <col min="14307" max="14308" width="9.6640625" style="447" customWidth="1"/>
    <col min="14309" max="14309" width="1.6640625" style="447" customWidth="1"/>
    <col min="14310" max="14311" width="9.109375" style="447"/>
    <col min="14312" max="14312" width="2" style="447" customWidth="1"/>
    <col min="14313" max="14313" width="7.33203125" style="447" customWidth="1"/>
    <col min="14314" max="14314" width="9.109375" style="447"/>
    <col min="14315" max="14315" width="54.33203125" style="447" customWidth="1"/>
    <col min="14316" max="14316" width="9.109375" style="447"/>
    <col min="14317" max="14317" width="2" style="447" customWidth="1"/>
    <col min="14318" max="14557" width="9.109375" style="447"/>
    <col min="14558" max="14558" width="6" style="447" customWidth="1"/>
    <col min="14559" max="14559" width="1.5546875" style="447" customWidth="1"/>
    <col min="14560" max="14560" width="7.88671875" style="447" customWidth="1"/>
    <col min="14561" max="14561" width="57.33203125" style="447" customWidth="1"/>
    <col min="14562" max="14562" width="15" style="447" customWidth="1"/>
    <col min="14563" max="14564" width="9.6640625" style="447" customWidth="1"/>
    <col min="14565" max="14565" width="1.6640625" style="447" customWidth="1"/>
    <col min="14566" max="14567" width="9.109375" style="447"/>
    <col min="14568" max="14568" width="2" style="447" customWidth="1"/>
    <col min="14569" max="14569" width="7.33203125" style="447" customWidth="1"/>
    <col min="14570" max="14570" width="9.109375" style="447"/>
    <col min="14571" max="14571" width="54.33203125" style="447" customWidth="1"/>
    <col min="14572" max="14572" width="9.109375" style="447"/>
    <col min="14573" max="14573" width="2" style="447" customWidth="1"/>
    <col min="14574" max="14813" width="9.109375" style="447"/>
    <col min="14814" max="14814" width="6" style="447" customWidth="1"/>
    <col min="14815" max="14815" width="1.5546875" style="447" customWidth="1"/>
    <col min="14816" max="14816" width="7.88671875" style="447" customWidth="1"/>
    <col min="14817" max="14817" width="57.33203125" style="447" customWidth="1"/>
    <col min="14818" max="14818" width="15" style="447" customWidth="1"/>
    <col min="14819" max="14820" width="9.6640625" style="447" customWidth="1"/>
    <col min="14821" max="14821" width="1.6640625" style="447" customWidth="1"/>
    <col min="14822" max="14823" width="9.109375" style="447"/>
    <col min="14824" max="14824" width="2" style="447" customWidth="1"/>
    <col min="14825" max="14825" width="7.33203125" style="447" customWidth="1"/>
    <col min="14826" max="14826" width="9.109375" style="447"/>
    <col min="14827" max="14827" width="54.33203125" style="447" customWidth="1"/>
    <col min="14828" max="14828" width="9.109375" style="447"/>
    <col min="14829" max="14829" width="2" style="447" customWidth="1"/>
    <col min="14830" max="15069" width="9.109375" style="447"/>
    <col min="15070" max="15070" width="6" style="447" customWidth="1"/>
    <col min="15071" max="15071" width="1.5546875" style="447" customWidth="1"/>
    <col min="15072" max="15072" width="7.88671875" style="447" customWidth="1"/>
    <col min="15073" max="15073" width="57.33203125" style="447" customWidth="1"/>
    <col min="15074" max="15074" width="15" style="447" customWidth="1"/>
    <col min="15075" max="15076" width="9.6640625" style="447" customWidth="1"/>
    <col min="15077" max="15077" width="1.6640625" style="447" customWidth="1"/>
    <col min="15078" max="15079" width="9.109375" style="447"/>
    <col min="15080" max="15080" width="2" style="447" customWidth="1"/>
    <col min="15081" max="15081" width="7.33203125" style="447" customWidth="1"/>
    <col min="15082" max="15082" width="9.109375" style="447"/>
    <col min="15083" max="15083" width="54.33203125" style="447" customWidth="1"/>
    <col min="15084" max="15084" width="9.109375" style="447"/>
    <col min="15085" max="15085" width="2" style="447" customWidth="1"/>
    <col min="15086" max="15325" width="9.109375" style="447"/>
    <col min="15326" max="15326" width="6" style="447" customWidth="1"/>
    <col min="15327" max="15327" width="1.5546875" style="447" customWidth="1"/>
    <col min="15328" max="15328" width="7.88671875" style="447" customWidth="1"/>
    <col min="15329" max="15329" width="57.33203125" style="447" customWidth="1"/>
    <col min="15330" max="15330" width="15" style="447" customWidth="1"/>
    <col min="15331" max="15332" width="9.6640625" style="447" customWidth="1"/>
    <col min="15333" max="15333" width="1.6640625" style="447" customWidth="1"/>
    <col min="15334" max="15335" width="9.109375" style="447"/>
    <col min="15336" max="15336" width="2" style="447" customWidth="1"/>
    <col min="15337" max="15337" width="7.33203125" style="447" customWidth="1"/>
    <col min="15338" max="15338" width="9.109375" style="447"/>
    <col min="15339" max="15339" width="54.33203125" style="447" customWidth="1"/>
    <col min="15340" max="15340" width="9.109375" style="447"/>
    <col min="15341" max="15341" width="2" style="447" customWidth="1"/>
    <col min="15342" max="15581" width="9.109375" style="447"/>
    <col min="15582" max="15582" width="6" style="447" customWidth="1"/>
    <col min="15583" max="15583" width="1.5546875" style="447" customWidth="1"/>
    <col min="15584" max="15584" width="7.88671875" style="447" customWidth="1"/>
    <col min="15585" max="15585" width="57.33203125" style="447" customWidth="1"/>
    <col min="15586" max="15586" width="15" style="447" customWidth="1"/>
    <col min="15587" max="15588" width="9.6640625" style="447" customWidth="1"/>
    <col min="15589" max="15589" width="1.6640625" style="447" customWidth="1"/>
    <col min="15590" max="15591" width="9.109375" style="447"/>
    <col min="15592" max="15592" width="2" style="447" customWidth="1"/>
    <col min="15593" max="15593" width="7.33203125" style="447" customWidth="1"/>
    <col min="15594" max="15594" width="9.109375" style="447"/>
    <col min="15595" max="15595" width="54.33203125" style="447" customWidth="1"/>
    <col min="15596" max="15596" width="9.109375" style="447"/>
    <col min="15597" max="15597" width="2" style="447" customWidth="1"/>
    <col min="15598" max="15837" width="9.109375" style="447"/>
    <col min="15838" max="15838" width="6" style="447" customWidth="1"/>
    <col min="15839" max="15839" width="1.5546875" style="447" customWidth="1"/>
    <col min="15840" max="15840" width="7.88671875" style="447" customWidth="1"/>
    <col min="15841" max="15841" width="57.33203125" style="447" customWidth="1"/>
    <col min="15842" max="15842" width="15" style="447" customWidth="1"/>
    <col min="15843" max="15844" width="9.6640625" style="447" customWidth="1"/>
    <col min="15845" max="15845" width="1.6640625" style="447" customWidth="1"/>
    <col min="15846" max="15847" width="9.109375" style="447"/>
    <col min="15848" max="15848" width="2" style="447" customWidth="1"/>
    <col min="15849" max="15849" width="7.33203125" style="447" customWidth="1"/>
    <col min="15850" max="15850" width="9.109375" style="447"/>
    <col min="15851" max="15851" width="54.33203125" style="447" customWidth="1"/>
    <col min="15852" max="15852" width="9.109375" style="447"/>
    <col min="15853" max="15853" width="2" style="447" customWidth="1"/>
    <col min="15854" max="16093" width="9.109375" style="447"/>
    <col min="16094" max="16094" width="6" style="447" customWidth="1"/>
    <col min="16095" max="16095" width="1.5546875" style="447" customWidth="1"/>
    <col min="16096" max="16096" width="7.88671875" style="447" customWidth="1"/>
    <col min="16097" max="16097" width="57.33203125" style="447" customWidth="1"/>
    <col min="16098" max="16098" width="15" style="447" customWidth="1"/>
    <col min="16099" max="16100" width="9.6640625" style="447" customWidth="1"/>
    <col min="16101" max="16101" width="1.6640625" style="447" customWidth="1"/>
    <col min="16102" max="16103" width="9.109375" style="447"/>
    <col min="16104" max="16104" width="2" style="447" customWidth="1"/>
    <col min="16105" max="16105" width="7.33203125" style="447" customWidth="1"/>
    <col min="16106" max="16106" width="9.109375" style="447"/>
    <col min="16107" max="16107" width="54.33203125" style="447" customWidth="1"/>
    <col min="16108" max="16108" width="9.109375" style="447"/>
    <col min="16109" max="16109" width="2" style="447" customWidth="1"/>
    <col min="16110" max="16384" width="9.109375" style="447"/>
  </cols>
  <sheetData>
    <row r="1" spans="2:7" ht="18" thickBot="1">
      <c r="B1" s="748"/>
      <c r="E1" s="878"/>
      <c r="F1" s="879"/>
    </row>
    <row r="2" spans="2:7" s="492" customFormat="1" ht="12" customHeight="1" thickTop="1">
      <c r="B2" s="880"/>
      <c r="C2" s="881"/>
      <c r="D2" s="882"/>
      <c r="E2" s="882"/>
      <c r="F2" s="882"/>
      <c r="G2" s="883"/>
    </row>
    <row r="3" spans="2:7" s="492" customFormat="1" ht="21">
      <c r="B3" s="880"/>
      <c r="C3" s="945" t="s">
        <v>2</v>
      </c>
      <c r="D3" s="946"/>
      <c r="E3" s="946"/>
      <c r="F3" s="946"/>
      <c r="G3" s="947"/>
    </row>
    <row r="4" spans="2:7" s="492" customFormat="1" ht="23.4">
      <c r="B4" s="880"/>
      <c r="C4" s="884"/>
      <c r="D4" s="948" t="s">
        <v>482</v>
      </c>
      <c r="E4" s="949"/>
      <c r="F4" s="949"/>
      <c r="G4" s="885"/>
    </row>
    <row r="5" spans="2:7" s="492" customFormat="1">
      <c r="B5" s="880"/>
      <c r="C5" s="884"/>
      <c r="D5" s="886"/>
      <c r="E5" s="887" t="s">
        <v>481</v>
      </c>
      <c r="F5" s="887"/>
      <c r="G5" s="885"/>
    </row>
    <row r="6" spans="2:7" s="492" customFormat="1">
      <c r="B6" s="880"/>
      <c r="C6" s="884"/>
      <c r="D6" s="886"/>
      <c r="E6" s="887" t="s">
        <v>477</v>
      </c>
      <c r="F6" s="887"/>
      <c r="G6" s="885"/>
    </row>
    <row r="7" spans="2:7" s="492" customFormat="1" ht="7.5" customHeight="1" thickBot="1">
      <c r="B7" s="880"/>
      <c r="C7" s="884"/>
      <c r="D7" s="886"/>
      <c r="E7" s="886"/>
      <c r="F7" s="886"/>
      <c r="G7" s="885"/>
    </row>
    <row r="8" spans="2:7" s="492" customFormat="1" ht="21.6" customHeight="1" thickBot="1">
      <c r="B8" s="880"/>
      <c r="C8" s="884"/>
      <c r="D8" s="913" t="s">
        <v>478</v>
      </c>
      <c r="E8" s="914" t="s">
        <v>8</v>
      </c>
      <c r="F8" s="915" t="s">
        <v>305</v>
      </c>
      <c r="G8" s="875"/>
    </row>
    <row r="9" spans="2:7" s="492" customFormat="1" ht="19.95" customHeight="1">
      <c r="B9" s="880"/>
      <c r="C9" s="884"/>
      <c r="D9" s="900">
        <v>1</v>
      </c>
      <c r="E9" s="898" t="s">
        <v>496</v>
      </c>
      <c r="F9" s="899">
        <v>48</v>
      </c>
      <c r="G9" s="875"/>
    </row>
    <row r="10" spans="2:7" s="492" customFormat="1" ht="19.95" customHeight="1">
      <c r="B10" s="880"/>
      <c r="C10" s="884"/>
      <c r="D10" s="901">
        <v>2</v>
      </c>
      <c r="E10" s="888" t="s">
        <v>487</v>
      </c>
      <c r="F10" s="889">
        <v>48</v>
      </c>
      <c r="G10" s="875"/>
    </row>
    <row r="11" spans="2:7" s="492" customFormat="1" ht="19.95" customHeight="1">
      <c r="B11" s="880"/>
      <c r="C11" s="884"/>
      <c r="D11" s="901">
        <v>3</v>
      </c>
      <c r="E11" s="888" t="s">
        <v>488</v>
      </c>
      <c r="F11" s="889">
        <v>46</v>
      </c>
      <c r="G11" s="875"/>
    </row>
    <row r="12" spans="2:7" s="492" customFormat="1" ht="19.95" customHeight="1">
      <c r="B12" s="880"/>
      <c r="C12" s="884"/>
      <c r="D12" s="901">
        <v>4</v>
      </c>
      <c r="E12" s="888" t="s">
        <v>489</v>
      </c>
      <c r="F12" s="889">
        <v>46</v>
      </c>
      <c r="G12" s="875"/>
    </row>
    <row r="13" spans="2:7" s="492" customFormat="1" ht="19.95" customHeight="1">
      <c r="B13" s="880"/>
      <c r="C13" s="884"/>
      <c r="D13" s="901">
        <v>5</v>
      </c>
      <c r="E13" s="888" t="s">
        <v>490</v>
      </c>
      <c r="F13" s="889">
        <v>46</v>
      </c>
      <c r="G13" s="875"/>
    </row>
    <row r="14" spans="2:7" s="492" customFormat="1" ht="19.95" customHeight="1">
      <c r="B14" s="880"/>
      <c r="C14" s="884"/>
      <c r="D14" s="901">
        <v>6</v>
      </c>
      <c r="E14" s="888" t="s">
        <v>491</v>
      </c>
      <c r="F14" s="889">
        <v>45</v>
      </c>
      <c r="G14" s="875"/>
    </row>
    <row r="15" spans="2:7" s="492" customFormat="1" ht="19.95" customHeight="1">
      <c r="B15" s="880"/>
      <c r="C15" s="884"/>
      <c r="D15" s="901">
        <v>7</v>
      </c>
      <c r="E15" s="888" t="s">
        <v>492</v>
      </c>
      <c r="F15" s="889">
        <v>45</v>
      </c>
      <c r="G15" s="875"/>
    </row>
    <row r="16" spans="2:7" s="492" customFormat="1" ht="19.95" customHeight="1">
      <c r="B16" s="880"/>
      <c r="C16" s="884"/>
      <c r="D16" s="901">
        <v>8</v>
      </c>
      <c r="E16" s="888" t="s">
        <v>493</v>
      </c>
      <c r="F16" s="889">
        <v>45</v>
      </c>
      <c r="G16" s="875"/>
    </row>
    <row r="17" spans="2:8" s="492" customFormat="1" ht="19.95" customHeight="1" thickBot="1">
      <c r="B17" s="880"/>
      <c r="C17" s="884"/>
      <c r="D17" s="902">
        <v>9</v>
      </c>
      <c r="E17" s="890" t="s">
        <v>494</v>
      </c>
      <c r="F17" s="891">
        <v>45</v>
      </c>
      <c r="G17" s="875"/>
    </row>
    <row r="18" spans="2:8" s="492" customFormat="1" ht="8.25" customHeight="1" thickBot="1">
      <c r="B18" s="880"/>
      <c r="C18" s="892"/>
      <c r="D18" s="893"/>
      <c r="E18" s="894"/>
      <c r="F18" s="894"/>
      <c r="G18" s="895"/>
    </row>
    <row r="19" spans="2:8" s="492" customFormat="1" ht="9.75" customHeight="1" thickTop="1">
      <c r="B19" s="880"/>
      <c r="C19" s="880"/>
      <c r="D19" s="880"/>
    </row>
    <row r="20" spans="2:8">
      <c r="B20" s="748"/>
      <c r="D20" s="896" t="s">
        <v>479</v>
      </c>
      <c r="F20" s="748"/>
    </row>
    <row r="21" spans="2:8" ht="39.6" customHeight="1">
      <c r="B21" s="748"/>
      <c r="D21" s="896" t="s">
        <v>480</v>
      </c>
      <c r="F21" s="748"/>
    </row>
    <row r="22" spans="2:8" ht="16.2" customHeight="1">
      <c r="B22" s="748"/>
      <c r="D22" s="896" t="s">
        <v>495</v>
      </c>
      <c r="F22" s="748"/>
    </row>
    <row r="23" spans="2:8">
      <c r="B23" s="748"/>
      <c r="D23" s="447"/>
      <c r="E23" s="897"/>
    </row>
    <row r="24" spans="2:8">
      <c r="B24" s="748"/>
      <c r="D24" s="944"/>
      <c r="E24" s="944"/>
      <c r="F24" s="944"/>
      <c r="G24" s="944"/>
      <c r="H24" s="944"/>
    </row>
    <row r="25" spans="2:8">
      <c r="B25" s="748"/>
    </row>
    <row r="26" spans="2:8">
      <c r="B26" s="748"/>
    </row>
    <row r="27" spans="2:8">
      <c r="B27" s="748"/>
    </row>
    <row r="28" spans="2:8">
      <c r="B28" s="748"/>
    </row>
    <row r="29" spans="2:8">
      <c r="B29" s="748"/>
    </row>
    <row r="30" spans="2:8" s="748" customFormat="1">
      <c r="E30" s="447"/>
      <c r="F30" s="447"/>
      <c r="G30" s="447"/>
    </row>
    <row r="31" spans="2:8" s="748" customFormat="1">
      <c r="E31" s="447"/>
      <c r="F31" s="447"/>
      <c r="G31" s="447"/>
    </row>
    <row r="32" spans="2:8" s="748" customFormat="1"/>
    <row r="33" s="748" customFormat="1"/>
    <row r="34" s="748" customFormat="1"/>
    <row r="35" s="748" customFormat="1"/>
    <row r="36" s="748" customFormat="1"/>
    <row r="37" s="748" customFormat="1"/>
    <row r="38" s="748" customFormat="1"/>
    <row r="39" s="748" customFormat="1"/>
    <row r="40" s="748" customFormat="1"/>
    <row r="41" s="748" customFormat="1"/>
    <row r="42" s="748" customFormat="1"/>
    <row r="43" s="748" customFormat="1"/>
    <row r="44" s="748" customFormat="1"/>
    <row r="45" s="748" customFormat="1"/>
    <row r="46" s="748" customFormat="1"/>
    <row r="47" s="748" customFormat="1"/>
    <row r="48" s="748" customFormat="1"/>
    <row r="49" s="748" customFormat="1"/>
    <row r="50" s="748" customFormat="1"/>
    <row r="51" s="748" customFormat="1"/>
    <row r="52" s="748" customFormat="1"/>
    <row r="53" s="748" customFormat="1"/>
    <row r="54" s="748" customFormat="1"/>
    <row r="55" s="748" customFormat="1"/>
    <row r="56" s="748" customFormat="1"/>
    <row r="57" s="748" customFormat="1"/>
    <row r="58" s="748" customFormat="1"/>
    <row r="59" s="748" customFormat="1"/>
    <row r="60" s="748" customFormat="1"/>
    <row r="61" s="748" customFormat="1"/>
    <row r="62" s="748" customFormat="1"/>
    <row r="63" s="748" customFormat="1"/>
    <row r="64" s="748" customFormat="1"/>
    <row r="65" s="748" customFormat="1"/>
    <row r="66" s="748" customFormat="1"/>
    <row r="67" s="748" customFormat="1"/>
    <row r="68" s="748" customFormat="1"/>
    <row r="69" s="748" customFormat="1"/>
    <row r="70" s="748" customFormat="1"/>
    <row r="71" s="748" customFormat="1"/>
    <row r="72" s="748" customFormat="1"/>
    <row r="73" s="748" customFormat="1"/>
    <row r="74" s="748" customFormat="1"/>
    <row r="75" s="748" customFormat="1"/>
    <row r="76" s="748" customFormat="1"/>
    <row r="77" s="748" customFormat="1"/>
    <row r="78" s="748" customFormat="1"/>
    <row r="79" s="748" customFormat="1"/>
    <row r="80" s="748" customFormat="1"/>
    <row r="81" s="748" customFormat="1"/>
    <row r="82" s="748" customFormat="1"/>
    <row r="83" s="748" customFormat="1"/>
    <row r="84" s="748" customFormat="1"/>
    <row r="85" s="748" customFormat="1"/>
    <row r="86" s="748" customFormat="1"/>
    <row r="87" s="748" customFormat="1"/>
    <row r="88" s="748" customFormat="1"/>
    <row r="89" s="748" customFormat="1"/>
    <row r="90" s="748" customFormat="1"/>
    <row r="91" s="748" customFormat="1"/>
    <row r="92" s="748" customFormat="1"/>
    <row r="93" s="748" customFormat="1"/>
    <row r="94" s="748" customFormat="1"/>
    <row r="95" s="748" customFormat="1"/>
    <row r="96" s="748" customFormat="1"/>
    <row r="97" s="748" customFormat="1"/>
    <row r="98" s="748" customFormat="1"/>
    <row r="99" s="748" customFormat="1"/>
    <row r="100" s="748" customFormat="1"/>
    <row r="101" s="748" customFormat="1"/>
    <row r="102" s="748" customFormat="1"/>
    <row r="103" s="748" customFormat="1"/>
    <row r="104" s="748" customFormat="1"/>
    <row r="105" s="748" customFormat="1"/>
    <row r="106" s="748" customFormat="1"/>
    <row r="107" s="748" customFormat="1"/>
    <row r="108" s="748" customFormat="1"/>
    <row r="109" s="748" customFormat="1"/>
    <row r="110" s="748" customFormat="1"/>
    <row r="111" s="748" customFormat="1"/>
    <row r="112" s="748" customFormat="1"/>
    <row r="113" s="748" customFormat="1"/>
    <row r="114" s="748" customFormat="1"/>
    <row r="115" s="748" customFormat="1"/>
    <row r="116" s="748" customFormat="1"/>
    <row r="117" s="748" customFormat="1"/>
    <row r="118" s="748" customFormat="1"/>
    <row r="119" s="748" customFormat="1"/>
    <row r="120" s="748" customFormat="1"/>
    <row r="121" s="748" customFormat="1"/>
    <row r="122" s="748" customFormat="1"/>
    <row r="123" s="748" customFormat="1"/>
    <row r="124" s="748" customFormat="1"/>
    <row r="125" s="748" customFormat="1"/>
    <row r="126" s="748" customFormat="1"/>
    <row r="127" s="748" customFormat="1"/>
    <row r="128" s="748" customFormat="1"/>
    <row r="129" s="748" customFormat="1"/>
    <row r="130" s="748" customFormat="1"/>
    <row r="131" s="748" customFormat="1"/>
    <row r="132" s="748" customFormat="1"/>
    <row r="133" s="748" customFormat="1"/>
    <row r="134" s="748" customFormat="1"/>
    <row r="135" s="748" customFormat="1"/>
    <row r="136" s="748" customFormat="1"/>
    <row r="137" s="748" customFormat="1"/>
    <row r="138" s="748" customFormat="1"/>
    <row r="139" s="748" customFormat="1"/>
    <row r="140" s="748" customFormat="1"/>
    <row r="141" s="748" customFormat="1"/>
    <row r="142" s="748" customFormat="1"/>
    <row r="143" s="748" customFormat="1"/>
    <row r="144" s="748" customFormat="1"/>
    <row r="145" s="748" customFormat="1"/>
    <row r="146" s="748" customFormat="1"/>
    <row r="147" s="748" customFormat="1"/>
    <row r="148" s="748" customFormat="1"/>
    <row r="149" s="748" customFormat="1"/>
    <row r="150" s="748" customFormat="1"/>
    <row r="151" s="748" customFormat="1"/>
    <row r="152" s="748" customFormat="1"/>
    <row r="153" s="748" customFormat="1"/>
    <row r="154" s="748" customFormat="1"/>
    <row r="155" s="748" customFormat="1"/>
    <row r="156" s="748" customFormat="1"/>
    <row r="157" s="748" customFormat="1"/>
    <row r="158" s="748" customFormat="1"/>
    <row r="159" s="748" customFormat="1"/>
    <row r="160" s="748" customFormat="1"/>
    <row r="161" s="748" customFormat="1"/>
    <row r="162" s="748" customFormat="1"/>
    <row r="163" s="748" customFormat="1"/>
    <row r="164" s="748" customFormat="1"/>
    <row r="165" s="748" customFormat="1"/>
    <row r="166" s="748" customFormat="1"/>
    <row r="167" s="748" customFormat="1"/>
    <row r="168" s="748" customFormat="1"/>
    <row r="169" s="748" customFormat="1"/>
    <row r="170" s="748" customFormat="1"/>
    <row r="171" s="748" customFormat="1"/>
    <row r="172" s="748" customFormat="1"/>
    <row r="173" s="748" customFormat="1"/>
    <row r="174" s="748" customFormat="1"/>
    <row r="175" s="748" customFormat="1"/>
    <row r="176" s="748" customFormat="1"/>
    <row r="177" s="748" customFormat="1"/>
    <row r="178" s="748" customFormat="1"/>
    <row r="179" s="748" customFormat="1"/>
    <row r="180" s="748" customFormat="1"/>
    <row r="181" s="748" customFormat="1"/>
    <row r="182" s="748" customFormat="1"/>
    <row r="183" s="748" customFormat="1"/>
    <row r="184" s="748" customFormat="1"/>
    <row r="185" s="748" customFormat="1"/>
    <row r="186" s="748" customFormat="1"/>
    <row r="187" s="748" customFormat="1"/>
    <row r="188" s="748" customFormat="1"/>
    <row r="189" s="748" customFormat="1"/>
    <row r="190" s="748" customFormat="1"/>
    <row r="191" s="748" customFormat="1"/>
    <row r="192" s="748" customFormat="1"/>
    <row r="193" s="748" customFormat="1"/>
    <row r="194" s="748" customFormat="1"/>
    <row r="195" s="748" customFormat="1"/>
    <row r="196" s="748" customFormat="1"/>
    <row r="197" s="748" customFormat="1"/>
    <row r="198" s="748" customFormat="1"/>
    <row r="199" s="748" customFormat="1"/>
    <row r="200" s="748" customFormat="1"/>
    <row r="201" s="748" customFormat="1"/>
    <row r="202" s="748" customFormat="1"/>
    <row r="203" s="748" customFormat="1"/>
    <row r="204" s="748" customFormat="1"/>
    <row r="205" s="748" customFormat="1"/>
    <row r="206" s="748" customFormat="1"/>
    <row r="207" s="748" customFormat="1"/>
    <row r="208" s="748" customFormat="1"/>
    <row r="209" s="748" customFormat="1"/>
    <row r="210" s="748" customFormat="1"/>
    <row r="211" s="748" customFormat="1"/>
    <row r="212" s="748" customFormat="1"/>
    <row r="213" s="748" customFormat="1"/>
    <row r="214" s="748" customFormat="1"/>
    <row r="215" s="748" customFormat="1"/>
    <row r="216" s="748" customFormat="1"/>
    <row r="217" s="748" customFormat="1"/>
    <row r="218" s="748" customFormat="1"/>
    <row r="219" s="748" customFormat="1"/>
    <row r="220" s="748" customFormat="1"/>
    <row r="221" s="748" customFormat="1"/>
    <row r="222" s="748" customFormat="1"/>
    <row r="223" s="748" customFormat="1"/>
    <row r="224" s="748" customFormat="1"/>
    <row r="225" s="748" customFormat="1"/>
    <row r="226" s="748" customFormat="1"/>
    <row r="227" s="748" customFormat="1"/>
    <row r="228" s="748" customFormat="1"/>
    <row r="229" s="748" customFormat="1"/>
    <row r="230" s="748" customFormat="1"/>
    <row r="231" s="748" customFormat="1"/>
    <row r="232" s="748" customFormat="1"/>
    <row r="233" s="748" customFormat="1"/>
    <row r="234" s="748" customFormat="1"/>
    <row r="235" s="748" customFormat="1"/>
    <row r="236" s="748" customFormat="1"/>
    <row r="237" s="748" customFormat="1"/>
    <row r="238" s="748" customFormat="1"/>
    <row r="239" s="748" customFormat="1"/>
    <row r="240" s="748" customFormat="1"/>
    <row r="241" s="748" customFormat="1"/>
    <row r="242" s="748" customFormat="1"/>
    <row r="243" s="748" customFormat="1"/>
    <row r="244" s="748" customFormat="1"/>
    <row r="245" s="748" customFormat="1"/>
    <row r="246" s="748" customFormat="1"/>
    <row r="247" s="748" customFormat="1"/>
    <row r="248" s="748" customFormat="1"/>
    <row r="249" s="748" customFormat="1"/>
    <row r="250" s="748" customFormat="1"/>
    <row r="251" s="748" customFormat="1"/>
    <row r="252" s="748" customFormat="1"/>
    <row r="253" s="748" customFormat="1"/>
    <row r="254" s="748" customFormat="1"/>
    <row r="255" s="748" customFormat="1"/>
    <row r="256" s="748" customFormat="1"/>
    <row r="257" s="748" customFormat="1"/>
    <row r="258" s="748" customFormat="1"/>
    <row r="259" s="748" customFormat="1"/>
    <row r="260" s="748" customFormat="1"/>
    <row r="261" s="748" customFormat="1"/>
    <row r="262" s="748" customFormat="1"/>
    <row r="263" s="748" customFormat="1"/>
    <row r="264" s="748" customFormat="1"/>
    <row r="265" s="748" customFormat="1"/>
    <row r="266" s="748" customFormat="1"/>
    <row r="267" s="748" customFormat="1"/>
    <row r="268" s="748" customFormat="1"/>
    <row r="269" s="748" customFormat="1"/>
    <row r="270" s="748" customFormat="1"/>
    <row r="271" s="748" customFormat="1"/>
    <row r="272" s="748" customFormat="1"/>
    <row r="273" s="748" customFormat="1"/>
    <row r="274" s="748" customFormat="1"/>
    <row r="275" s="748" customFormat="1"/>
    <row r="276" s="748" customFormat="1"/>
    <row r="277" s="748" customFormat="1"/>
    <row r="278" s="748" customFormat="1"/>
    <row r="279" s="748" customFormat="1"/>
    <row r="280" s="748" customFormat="1"/>
    <row r="281" s="748" customFormat="1"/>
    <row r="282" s="748" customFormat="1"/>
    <row r="283" s="748" customFormat="1"/>
    <row r="284" s="748" customFormat="1"/>
    <row r="285" s="748" customFormat="1"/>
    <row r="286" s="748" customFormat="1"/>
    <row r="287" s="748" customFormat="1"/>
    <row r="288" s="748" customFormat="1"/>
    <row r="289" s="748" customFormat="1"/>
    <row r="290" s="748" customFormat="1"/>
    <row r="291" s="748" customFormat="1"/>
    <row r="292" s="748" customFormat="1"/>
    <row r="293" s="748" customFormat="1"/>
    <row r="294" s="748" customFormat="1"/>
    <row r="295" s="748" customFormat="1"/>
    <row r="296" s="748" customFormat="1"/>
    <row r="297" s="748" customFormat="1"/>
    <row r="298" s="748" customFormat="1"/>
    <row r="299" s="748" customFormat="1"/>
    <row r="300" s="748" customFormat="1"/>
    <row r="301" s="748" customFormat="1"/>
    <row r="302" s="748" customFormat="1"/>
    <row r="303" s="748" customFormat="1"/>
    <row r="304" s="748" customFormat="1"/>
    <row r="305" s="748" customFormat="1"/>
    <row r="306" s="748" customFormat="1"/>
    <row r="307" s="748" customFormat="1"/>
    <row r="308" s="748" customFormat="1"/>
    <row r="309" s="748" customFormat="1"/>
    <row r="310" s="748" customFormat="1"/>
    <row r="311" s="748" customFormat="1"/>
    <row r="312" s="748" customFormat="1"/>
    <row r="313" s="748" customFormat="1"/>
    <row r="314" s="748" customFormat="1"/>
    <row r="315" s="748" customFormat="1"/>
    <row r="316" s="748" customFormat="1"/>
  </sheetData>
  <mergeCells count="3">
    <mergeCell ref="D24:H24"/>
    <mergeCell ref="C3:G3"/>
    <mergeCell ref="D4:F4"/>
  </mergeCells>
  <pageMargins left="0.74803149606299213" right="0.15748031496062992" top="0.39370078740157483" bottom="0" header="0.51181102362204722" footer="0.51181102362204722"/>
  <pageSetup paperSize="9" orientation="portrait" verticalDpi="0"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4:AE77"/>
  <sheetViews>
    <sheetView showGridLines="0" topLeftCell="A22" zoomScale="50" zoomScaleNormal="50" workbookViewId="0">
      <selection activeCell="K25" sqref="K25"/>
    </sheetView>
  </sheetViews>
  <sheetFormatPr defaultColWidth="9.109375" defaultRowHeight="13.8"/>
  <cols>
    <col min="1" max="1" width="1.6640625" style="18" customWidth="1"/>
    <col min="2" max="3" width="10.33203125" style="18" customWidth="1"/>
    <col min="4" max="4" width="5.88671875" style="18" bestFit="1" customWidth="1"/>
    <col min="5" max="5" width="43.44140625" style="19" customWidth="1"/>
    <col min="6" max="27" width="11.6640625" style="18" customWidth="1"/>
    <col min="28" max="28" width="12.88671875" style="18" customWidth="1"/>
    <col min="29" max="30" width="9.109375" style="18"/>
    <col min="31" max="31" width="4.44140625" style="31" bestFit="1" customWidth="1"/>
    <col min="32" max="16384" width="9.109375" style="18"/>
  </cols>
  <sheetData>
    <row r="4" spans="4:31" ht="3" customHeight="1" thickBot="1"/>
    <row r="5" spans="4:31" ht="21" customHeight="1" thickTop="1">
      <c r="D5" s="950" t="s">
        <v>77</v>
      </c>
      <c r="E5" s="951"/>
      <c r="F5" s="951"/>
      <c r="G5" s="951"/>
      <c r="H5" s="951"/>
      <c r="I5" s="951"/>
      <c r="J5" s="951"/>
      <c r="K5" s="951"/>
      <c r="L5" s="951"/>
      <c r="M5" s="951"/>
      <c r="N5" s="951"/>
      <c r="O5" s="951"/>
      <c r="P5" s="951"/>
      <c r="Q5" s="951"/>
      <c r="R5" s="951"/>
      <c r="S5" s="951"/>
      <c r="T5" s="951"/>
      <c r="U5" s="951"/>
      <c r="V5" s="951"/>
      <c r="W5" s="951"/>
      <c r="X5" s="951"/>
      <c r="Y5" s="951"/>
      <c r="Z5" s="951"/>
      <c r="AA5" s="951"/>
      <c r="AB5" s="952"/>
    </row>
    <row r="6" spans="4:31">
      <c r="D6" s="953"/>
      <c r="E6" s="935"/>
      <c r="F6" s="935"/>
      <c r="G6" s="935"/>
      <c r="H6" s="935"/>
      <c r="I6" s="935"/>
      <c r="J6" s="935"/>
      <c r="K6" s="935"/>
      <c r="L6" s="935"/>
      <c r="M6" s="935"/>
      <c r="N6" s="935"/>
      <c r="O6" s="935"/>
      <c r="P6" s="935"/>
      <c r="Q6" s="935"/>
      <c r="R6" s="935"/>
      <c r="S6" s="935"/>
      <c r="T6" s="935"/>
      <c r="U6" s="935"/>
      <c r="V6" s="935"/>
      <c r="W6" s="935"/>
      <c r="X6" s="935"/>
      <c r="Y6" s="935"/>
      <c r="Z6" s="935"/>
      <c r="AA6" s="935"/>
      <c r="AB6" s="931"/>
    </row>
    <row r="7" spans="4:31">
      <c r="D7" s="953"/>
      <c r="E7" s="935"/>
      <c r="F7" s="935"/>
      <c r="G7" s="935"/>
      <c r="H7" s="935"/>
      <c r="I7" s="935"/>
      <c r="J7" s="935"/>
      <c r="K7" s="935"/>
      <c r="L7" s="935"/>
      <c r="M7" s="935"/>
      <c r="N7" s="935"/>
      <c r="O7" s="935"/>
      <c r="P7" s="935"/>
      <c r="Q7" s="935"/>
      <c r="R7" s="935"/>
      <c r="S7" s="935"/>
      <c r="T7" s="935"/>
      <c r="U7" s="935"/>
      <c r="V7" s="935"/>
      <c r="W7" s="935"/>
      <c r="X7" s="935"/>
      <c r="Y7" s="935"/>
      <c r="Z7" s="935"/>
      <c r="AA7" s="935"/>
      <c r="AB7" s="931"/>
    </row>
    <row r="8" spans="4:31" ht="21.75" customHeight="1" thickBot="1">
      <c r="D8" s="954"/>
      <c r="E8" s="955"/>
      <c r="F8" s="955"/>
      <c r="G8" s="955"/>
      <c r="H8" s="955"/>
      <c r="I8" s="955"/>
      <c r="J8" s="955"/>
      <c r="K8" s="955"/>
      <c r="L8" s="955"/>
      <c r="M8" s="955"/>
      <c r="N8" s="955"/>
      <c r="O8" s="955"/>
      <c r="P8" s="955"/>
      <c r="Q8" s="955"/>
      <c r="R8" s="955"/>
      <c r="S8" s="955"/>
      <c r="T8" s="955"/>
      <c r="U8" s="955"/>
      <c r="V8" s="955"/>
      <c r="W8" s="955"/>
      <c r="X8" s="955"/>
      <c r="Y8" s="955"/>
      <c r="Z8" s="955"/>
      <c r="AA8" s="955"/>
      <c r="AB8" s="956"/>
    </row>
    <row r="9" spans="4:31" ht="2.25" customHeight="1" thickBot="1">
      <c r="D9" s="37"/>
      <c r="E9" s="30"/>
      <c r="F9" s="31"/>
      <c r="G9" s="31"/>
      <c r="H9" s="31"/>
      <c r="I9" s="31"/>
      <c r="J9" s="31"/>
      <c r="K9" s="31"/>
      <c r="L9" s="31"/>
      <c r="M9" s="31"/>
      <c r="N9" s="31"/>
      <c r="O9" s="31"/>
      <c r="P9" s="31"/>
      <c r="Q9" s="31"/>
      <c r="R9" s="31"/>
      <c r="S9" s="31"/>
      <c r="T9" s="31"/>
      <c r="U9" s="31"/>
      <c r="V9" s="31"/>
      <c r="W9" s="31"/>
      <c r="X9" s="31"/>
      <c r="Y9" s="31"/>
      <c r="Z9" s="31"/>
      <c r="AA9" s="31"/>
      <c r="AB9" s="38"/>
    </row>
    <row r="10" spans="4:31" ht="54" customHeight="1" thickBot="1">
      <c r="D10" s="957" t="s">
        <v>78</v>
      </c>
      <c r="E10" s="958"/>
      <c r="F10" s="958"/>
      <c r="G10" s="958"/>
      <c r="H10" s="958"/>
      <c r="I10" s="958"/>
      <c r="J10" s="958"/>
      <c r="K10" s="958"/>
      <c r="L10" s="958"/>
      <c r="M10" s="958"/>
      <c r="N10" s="958"/>
      <c r="O10" s="958"/>
      <c r="P10" s="958"/>
      <c r="Q10" s="958"/>
      <c r="R10" s="958"/>
      <c r="S10" s="958"/>
      <c r="T10" s="958"/>
      <c r="U10" s="958"/>
      <c r="V10" s="958"/>
      <c r="W10" s="958"/>
      <c r="X10" s="958"/>
      <c r="Y10" s="958"/>
      <c r="Z10" s="958"/>
      <c r="AA10" s="958"/>
      <c r="AB10" s="959"/>
    </row>
    <row r="11" spans="4:31" ht="18.75" customHeight="1" thickBot="1">
      <c r="D11" s="960" t="s">
        <v>15</v>
      </c>
      <c r="E11" s="962" t="s">
        <v>8</v>
      </c>
      <c r="F11" s="964" t="s">
        <v>16</v>
      </c>
      <c r="G11" s="965"/>
      <c r="H11" s="966" t="s">
        <v>17</v>
      </c>
      <c r="I11" s="965"/>
      <c r="J11" s="966" t="s">
        <v>18</v>
      </c>
      <c r="K11" s="965"/>
      <c r="L11" s="966" t="s">
        <v>19</v>
      </c>
      <c r="M11" s="965"/>
      <c r="N11" s="966" t="s">
        <v>20</v>
      </c>
      <c r="O11" s="965"/>
      <c r="P11" s="966" t="s">
        <v>21</v>
      </c>
      <c r="Q11" s="965"/>
      <c r="R11" s="966" t="s">
        <v>22</v>
      </c>
      <c r="S11" s="965"/>
      <c r="T11" s="966" t="s">
        <v>23</v>
      </c>
      <c r="U11" s="965"/>
      <c r="V11" s="966" t="s">
        <v>24</v>
      </c>
      <c r="W11" s="965"/>
      <c r="X11" s="966" t="s">
        <v>25</v>
      </c>
      <c r="Y11" s="965"/>
      <c r="Z11" s="966" t="s">
        <v>26</v>
      </c>
      <c r="AA11" s="967"/>
      <c r="AB11" s="39" t="s">
        <v>27</v>
      </c>
    </row>
    <row r="12" spans="4:31" ht="16.5" customHeight="1" thickBot="1">
      <c r="D12" s="961"/>
      <c r="E12" s="963"/>
      <c r="F12" s="22" t="s">
        <v>28</v>
      </c>
      <c r="G12" s="23" t="s">
        <v>29</v>
      </c>
      <c r="H12" s="22" t="s">
        <v>28</v>
      </c>
      <c r="I12" s="24" t="s">
        <v>29</v>
      </c>
      <c r="J12" s="22" t="s">
        <v>28</v>
      </c>
      <c r="K12" s="24" t="s">
        <v>29</v>
      </c>
      <c r="L12" s="22" t="s">
        <v>28</v>
      </c>
      <c r="M12" s="24" t="s">
        <v>29</v>
      </c>
      <c r="N12" s="25" t="s">
        <v>28</v>
      </c>
      <c r="O12" s="26" t="s">
        <v>29</v>
      </c>
      <c r="P12" s="25" t="s">
        <v>28</v>
      </c>
      <c r="Q12" s="23" t="s">
        <v>29</v>
      </c>
      <c r="R12" s="22" t="s">
        <v>28</v>
      </c>
      <c r="S12" s="24" t="s">
        <v>29</v>
      </c>
      <c r="T12" s="22" t="s">
        <v>28</v>
      </c>
      <c r="U12" s="24" t="s">
        <v>29</v>
      </c>
      <c r="V12" s="22" t="s">
        <v>28</v>
      </c>
      <c r="W12" s="24" t="s">
        <v>29</v>
      </c>
      <c r="X12" s="22" t="s">
        <v>28</v>
      </c>
      <c r="Y12" s="24" t="s">
        <v>29</v>
      </c>
      <c r="Z12" s="22" t="s">
        <v>28</v>
      </c>
      <c r="AA12" s="24" t="s">
        <v>29</v>
      </c>
      <c r="AB12" s="40" t="s">
        <v>30</v>
      </c>
    </row>
    <row r="13" spans="4:31" ht="24.9" customHeight="1">
      <c r="D13" s="41">
        <v>1</v>
      </c>
      <c r="E13" s="570" t="s">
        <v>66</v>
      </c>
      <c r="F13" s="580"/>
      <c r="G13" s="581"/>
      <c r="H13" s="582">
        <v>71</v>
      </c>
      <c r="I13" s="583">
        <v>8</v>
      </c>
      <c r="J13" s="582">
        <v>68</v>
      </c>
      <c r="K13" s="583">
        <v>9</v>
      </c>
      <c r="L13" s="582">
        <v>68</v>
      </c>
      <c r="M13" s="583">
        <v>10</v>
      </c>
      <c r="N13" s="582"/>
      <c r="O13" s="583"/>
      <c r="P13" s="582"/>
      <c r="Q13" s="583"/>
      <c r="R13" s="582">
        <v>77</v>
      </c>
      <c r="S13" s="583">
        <v>3</v>
      </c>
      <c r="T13" s="582">
        <v>67</v>
      </c>
      <c r="U13" s="583">
        <v>10</v>
      </c>
      <c r="V13" s="582"/>
      <c r="W13" s="583"/>
      <c r="X13" s="582"/>
      <c r="Y13" s="583"/>
      <c r="Z13" s="582"/>
      <c r="AA13" s="583"/>
      <c r="AB13" s="327">
        <f t="shared" ref="AB13:AB44" si="0">G13+I13+K13+M13+O13+Q13+S13+U13+AE13+W13+Y13+AA13</f>
        <v>40</v>
      </c>
      <c r="AE13" s="36"/>
    </row>
    <row r="14" spans="4:31" ht="24.9" customHeight="1">
      <c r="D14" s="48">
        <v>2</v>
      </c>
      <c r="E14" s="571" t="s">
        <v>39</v>
      </c>
      <c r="F14" s="584"/>
      <c r="G14" s="585"/>
      <c r="H14" s="586"/>
      <c r="I14" s="587"/>
      <c r="J14" s="586"/>
      <c r="K14" s="587"/>
      <c r="L14" s="586">
        <v>74</v>
      </c>
      <c r="M14" s="587">
        <v>5</v>
      </c>
      <c r="N14" s="586"/>
      <c r="O14" s="587"/>
      <c r="P14" s="586">
        <v>69</v>
      </c>
      <c r="Q14" s="587">
        <v>10</v>
      </c>
      <c r="R14" s="586">
        <v>74</v>
      </c>
      <c r="S14" s="587">
        <v>10</v>
      </c>
      <c r="T14" s="586">
        <v>70</v>
      </c>
      <c r="U14" s="587">
        <v>8</v>
      </c>
      <c r="V14" s="586"/>
      <c r="W14" s="587"/>
      <c r="X14" s="586">
        <v>71</v>
      </c>
      <c r="Y14" s="587">
        <v>1</v>
      </c>
      <c r="Z14" s="586"/>
      <c r="AA14" s="587"/>
      <c r="AB14" s="328">
        <f t="shared" si="0"/>
        <v>34</v>
      </c>
      <c r="AE14" s="34"/>
    </row>
    <row r="15" spans="4:31" ht="24.9" customHeight="1">
      <c r="D15" s="48">
        <v>3</v>
      </c>
      <c r="E15" s="572" t="s">
        <v>12</v>
      </c>
      <c r="F15" s="584">
        <v>73</v>
      </c>
      <c r="G15" s="585">
        <v>3</v>
      </c>
      <c r="H15" s="584"/>
      <c r="I15" s="585"/>
      <c r="J15" s="584"/>
      <c r="K15" s="585"/>
      <c r="L15" s="584">
        <v>74</v>
      </c>
      <c r="M15" s="585">
        <v>4</v>
      </c>
      <c r="N15" s="584">
        <v>73</v>
      </c>
      <c r="O15" s="585">
        <v>8</v>
      </c>
      <c r="P15" s="584">
        <v>72</v>
      </c>
      <c r="Q15" s="585">
        <v>7</v>
      </c>
      <c r="R15" s="584">
        <v>74</v>
      </c>
      <c r="S15" s="585">
        <v>9</v>
      </c>
      <c r="T15" s="584"/>
      <c r="U15" s="585"/>
      <c r="V15" s="584"/>
      <c r="W15" s="585"/>
      <c r="X15" s="584">
        <v>70</v>
      </c>
      <c r="Y15" s="585">
        <v>2</v>
      </c>
      <c r="Z15" s="584"/>
      <c r="AA15" s="585"/>
      <c r="AB15" s="329">
        <f t="shared" si="0"/>
        <v>33</v>
      </c>
      <c r="AE15" s="36"/>
    </row>
    <row r="16" spans="4:31" ht="24.9" customHeight="1">
      <c r="D16" s="48">
        <v>4</v>
      </c>
      <c r="E16" s="573" t="s">
        <v>79</v>
      </c>
      <c r="F16" s="588"/>
      <c r="G16" s="585"/>
      <c r="H16" s="584">
        <v>73</v>
      </c>
      <c r="I16" s="585">
        <v>1</v>
      </c>
      <c r="J16" s="584"/>
      <c r="K16" s="585"/>
      <c r="L16" s="584"/>
      <c r="M16" s="585"/>
      <c r="N16" s="584">
        <v>74</v>
      </c>
      <c r="O16" s="585">
        <v>4</v>
      </c>
      <c r="P16" s="584">
        <v>69</v>
      </c>
      <c r="Q16" s="585">
        <v>8</v>
      </c>
      <c r="R16" s="584">
        <v>76</v>
      </c>
      <c r="S16" s="585">
        <v>7</v>
      </c>
      <c r="T16" s="584"/>
      <c r="U16" s="585"/>
      <c r="V16" s="584">
        <v>74</v>
      </c>
      <c r="W16" s="585">
        <v>4</v>
      </c>
      <c r="X16" s="584">
        <v>68</v>
      </c>
      <c r="Y16" s="585">
        <v>7</v>
      </c>
      <c r="Z16" s="584"/>
      <c r="AA16" s="585"/>
      <c r="AB16" s="329">
        <f t="shared" si="0"/>
        <v>31</v>
      </c>
      <c r="AE16" s="34"/>
    </row>
    <row r="17" spans="4:31" ht="24.9" customHeight="1">
      <c r="D17" s="48">
        <v>5</v>
      </c>
      <c r="E17" s="572" t="s">
        <v>32</v>
      </c>
      <c r="F17" s="588"/>
      <c r="G17" s="589"/>
      <c r="H17" s="584">
        <v>73</v>
      </c>
      <c r="I17" s="585">
        <v>2</v>
      </c>
      <c r="J17" s="584">
        <v>73</v>
      </c>
      <c r="K17" s="585">
        <v>1</v>
      </c>
      <c r="L17" s="584">
        <v>71</v>
      </c>
      <c r="M17" s="585">
        <v>9</v>
      </c>
      <c r="N17" s="584"/>
      <c r="O17" s="585"/>
      <c r="P17" s="584"/>
      <c r="Q17" s="585"/>
      <c r="R17" s="584"/>
      <c r="S17" s="585"/>
      <c r="T17" s="584">
        <v>69</v>
      </c>
      <c r="U17" s="585">
        <v>9</v>
      </c>
      <c r="V17" s="584">
        <v>75</v>
      </c>
      <c r="W17" s="585">
        <v>2</v>
      </c>
      <c r="X17" s="584"/>
      <c r="Y17" s="585"/>
      <c r="Z17" s="584"/>
      <c r="AA17" s="585"/>
      <c r="AB17" s="329">
        <f t="shared" si="0"/>
        <v>23</v>
      </c>
      <c r="AE17" s="36"/>
    </row>
    <row r="18" spans="4:31" ht="24.9" customHeight="1">
      <c r="D18" s="48">
        <v>6</v>
      </c>
      <c r="E18" s="571" t="s">
        <v>50</v>
      </c>
      <c r="F18" s="584"/>
      <c r="G18" s="585"/>
      <c r="H18" s="584"/>
      <c r="I18" s="585"/>
      <c r="J18" s="584"/>
      <c r="K18" s="585"/>
      <c r="L18" s="584">
        <v>74</v>
      </c>
      <c r="M18" s="585">
        <v>1</v>
      </c>
      <c r="N18" s="584">
        <v>72</v>
      </c>
      <c r="O18" s="585">
        <v>9</v>
      </c>
      <c r="P18" s="584"/>
      <c r="Q18" s="585"/>
      <c r="R18" s="584">
        <v>76</v>
      </c>
      <c r="S18" s="585">
        <v>4</v>
      </c>
      <c r="T18" s="584"/>
      <c r="U18" s="585"/>
      <c r="V18" s="584">
        <v>71</v>
      </c>
      <c r="W18" s="585">
        <v>6</v>
      </c>
      <c r="X18" s="584"/>
      <c r="Y18" s="585"/>
      <c r="Z18" s="584"/>
      <c r="AA18" s="585"/>
      <c r="AB18" s="329">
        <f t="shared" si="0"/>
        <v>20</v>
      </c>
      <c r="AE18" s="34"/>
    </row>
    <row r="19" spans="4:31" ht="24.9" customHeight="1">
      <c r="D19" s="48">
        <v>7</v>
      </c>
      <c r="E19" s="571" t="s">
        <v>43</v>
      </c>
      <c r="F19" s="584"/>
      <c r="G19" s="585"/>
      <c r="H19" s="584"/>
      <c r="I19" s="585"/>
      <c r="J19" s="584"/>
      <c r="K19" s="585"/>
      <c r="L19" s="584"/>
      <c r="M19" s="585"/>
      <c r="N19" s="584"/>
      <c r="O19" s="585"/>
      <c r="P19" s="584"/>
      <c r="Q19" s="585"/>
      <c r="R19" s="584"/>
      <c r="S19" s="585"/>
      <c r="T19" s="584"/>
      <c r="U19" s="585"/>
      <c r="V19" s="584">
        <v>69</v>
      </c>
      <c r="W19" s="585">
        <v>9</v>
      </c>
      <c r="X19" s="584">
        <v>65</v>
      </c>
      <c r="Y19" s="585">
        <v>10</v>
      </c>
      <c r="Z19" s="584"/>
      <c r="AA19" s="585"/>
      <c r="AB19" s="329">
        <f t="shared" si="0"/>
        <v>19</v>
      </c>
      <c r="AE19" s="36"/>
    </row>
    <row r="20" spans="4:31" ht="24.9" customHeight="1">
      <c r="D20" s="48">
        <v>8</v>
      </c>
      <c r="E20" s="571" t="s">
        <v>47</v>
      </c>
      <c r="F20" s="584">
        <v>71</v>
      </c>
      <c r="G20" s="585">
        <v>8</v>
      </c>
      <c r="H20" s="584"/>
      <c r="I20" s="585"/>
      <c r="J20" s="584"/>
      <c r="K20" s="585"/>
      <c r="L20" s="584"/>
      <c r="M20" s="585"/>
      <c r="N20" s="584">
        <v>74</v>
      </c>
      <c r="O20" s="585">
        <v>5</v>
      </c>
      <c r="P20" s="584">
        <v>73</v>
      </c>
      <c r="Q20" s="585">
        <v>6</v>
      </c>
      <c r="R20" s="584"/>
      <c r="S20" s="585"/>
      <c r="T20" s="584"/>
      <c r="U20" s="585"/>
      <c r="V20" s="584"/>
      <c r="W20" s="585"/>
      <c r="X20" s="584"/>
      <c r="Y20" s="585"/>
      <c r="Z20" s="584"/>
      <c r="AA20" s="585"/>
      <c r="AB20" s="329">
        <f t="shared" si="0"/>
        <v>19</v>
      </c>
      <c r="AE20" s="34"/>
    </row>
    <row r="21" spans="4:31" ht="24.9" customHeight="1">
      <c r="D21" s="48">
        <v>9</v>
      </c>
      <c r="E21" s="573" t="s">
        <v>10</v>
      </c>
      <c r="F21" s="588">
        <v>72</v>
      </c>
      <c r="G21" s="585">
        <v>7</v>
      </c>
      <c r="H21" s="584"/>
      <c r="I21" s="585"/>
      <c r="J21" s="584"/>
      <c r="K21" s="585"/>
      <c r="L21" s="584"/>
      <c r="M21" s="585"/>
      <c r="N21" s="584"/>
      <c r="O21" s="585"/>
      <c r="P21" s="584"/>
      <c r="Q21" s="585"/>
      <c r="R21" s="584">
        <v>76</v>
      </c>
      <c r="S21" s="585">
        <v>5</v>
      </c>
      <c r="T21" s="584"/>
      <c r="U21" s="585"/>
      <c r="V21" s="584">
        <v>73</v>
      </c>
      <c r="W21" s="585">
        <v>5</v>
      </c>
      <c r="X21" s="584"/>
      <c r="Y21" s="585"/>
      <c r="Z21" s="584"/>
      <c r="AA21" s="585"/>
      <c r="AB21" s="329">
        <f t="shared" si="0"/>
        <v>17</v>
      </c>
      <c r="AE21" s="36"/>
    </row>
    <row r="22" spans="4:31" ht="24.9" customHeight="1">
      <c r="D22" s="48">
        <v>10</v>
      </c>
      <c r="E22" s="574" t="s">
        <v>59</v>
      </c>
      <c r="F22" s="584"/>
      <c r="G22" s="585"/>
      <c r="H22" s="584">
        <v>70</v>
      </c>
      <c r="I22" s="585">
        <v>9</v>
      </c>
      <c r="J22" s="584">
        <v>71</v>
      </c>
      <c r="K22" s="585">
        <v>6</v>
      </c>
      <c r="L22" s="584"/>
      <c r="M22" s="585"/>
      <c r="N22" s="584"/>
      <c r="O22" s="585"/>
      <c r="P22" s="584">
        <v>74</v>
      </c>
      <c r="Q22" s="585">
        <v>2</v>
      </c>
      <c r="R22" s="584"/>
      <c r="S22" s="585"/>
      <c r="T22" s="584"/>
      <c r="U22" s="585"/>
      <c r="V22" s="584"/>
      <c r="W22" s="585"/>
      <c r="X22" s="584"/>
      <c r="Y22" s="585"/>
      <c r="Z22" s="584"/>
      <c r="AA22" s="585"/>
      <c r="AB22" s="329">
        <f t="shared" si="0"/>
        <v>17</v>
      </c>
      <c r="AE22" s="34"/>
    </row>
    <row r="23" spans="4:31" ht="24.9" customHeight="1">
      <c r="D23" s="48">
        <v>11</v>
      </c>
      <c r="E23" s="574" t="s">
        <v>83</v>
      </c>
      <c r="F23" s="584">
        <v>70</v>
      </c>
      <c r="G23" s="590">
        <v>9</v>
      </c>
      <c r="H23" s="591">
        <v>72</v>
      </c>
      <c r="I23" s="585">
        <v>3</v>
      </c>
      <c r="J23" s="584">
        <v>72</v>
      </c>
      <c r="K23" s="585">
        <v>4</v>
      </c>
      <c r="L23" s="584"/>
      <c r="M23" s="585"/>
      <c r="N23" s="584"/>
      <c r="O23" s="585"/>
      <c r="P23" s="584"/>
      <c r="Q23" s="585"/>
      <c r="R23" s="584"/>
      <c r="S23" s="585"/>
      <c r="T23" s="584"/>
      <c r="U23" s="585"/>
      <c r="V23" s="584"/>
      <c r="W23" s="585"/>
      <c r="X23" s="584">
        <v>69</v>
      </c>
      <c r="Y23" s="585">
        <v>4</v>
      </c>
      <c r="Z23" s="584"/>
      <c r="AA23" s="585"/>
      <c r="AB23" s="329">
        <f t="shared" si="0"/>
        <v>20</v>
      </c>
      <c r="AE23" s="35"/>
    </row>
    <row r="24" spans="4:31" ht="24.9" customHeight="1">
      <c r="D24" s="48">
        <v>12</v>
      </c>
      <c r="E24" s="576" t="s">
        <v>82</v>
      </c>
      <c r="F24" s="588">
        <v>64</v>
      </c>
      <c r="G24" s="590">
        <v>10</v>
      </c>
      <c r="H24" s="592"/>
      <c r="I24" s="585"/>
      <c r="J24" s="584"/>
      <c r="K24" s="585"/>
      <c r="L24" s="584"/>
      <c r="M24" s="585"/>
      <c r="N24" s="584"/>
      <c r="O24" s="585"/>
      <c r="P24" s="584"/>
      <c r="Q24" s="585"/>
      <c r="R24" s="584"/>
      <c r="S24" s="585"/>
      <c r="T24" s="584"/>
      <c r="U24" s="585"/>
      <c r="V24" s="584"/>
      <c r="W24" s="585"/>
      <c r="X24" s="584">
        <v>69</v>
      </c>
      <c r="Y24" s="585">
        <v>5</v>
      </c>
      <c r="Z24" s="584"/>
      <c r="AA24" s="585"/>
      <c r="AB24" s="329">
        <f t="shared" si="0"/>
        <v>15</v>
      </c>
      <c r="AE24" s="35"/>
    </row>
    <row r="25" spans="4:31" ht="24.9" customHeight="1">
      <c r="D25" s="48">
        <v>13</v>
      </c>
      <c r="E25" s="575" t="s">
        <v>91</v>
      </c>
      <c r="F25" s="588"/>
      <c r="G25" s="590"/>
      <c r="H25" s="591"/>
      <c r="I25" s="585"/>
      <c r="J25" s="584">
        <v>72</v>
      </c>
      <c r="K25" s="585">
        <v>5</v>
      </c>
      <c r="L25" s="584"/>
      <c r="M25" s="585"/>
      <c r="N25" s="584">
        <v>72</v>
      </c>
      <c r="O25" s="585">
        <v>10</v>
      </c>
      <c r="P25" s="584"/>
      <c r="Q25" s="585"/>
      <c r="R25" s="584"/>
      <c r="S25" s="585"/>
      <c r="T25" s="584"/>
      <c r="U25" s="585"/>
      <c r="V25" s="584"/>
      <c r="W25" s="585"/>
      <c r="X25" s="584"/>
      <c r="Y25" s="585"/>
      <c r="Z25" s="584"/>
      <c r="AA25" s="585"/>
      <c r="AB25" s="329">
        <f t="shared" si="0"/>
        <v>15</v>
      </c>
      <c r="AE25" s="35"/>
    </row>
    <row r="26" spans="4:31" ht="24.9" customHeight="1">
      <c r="D26" s="48">
        <v>14</v>
      </c>
      <c r="E26" s="573" t="s">
        <v>131</v>
      </c>
      <c r="F26" s="588"/>
      <c r="G26" s="590"/>
      <c r="H26" s="591"/>
      <c r="I26" s="585"/>
      <c r="J26" s="584"/>
      <c r="K26" s="585"/>
      <c r="L26" s="584"/>
      <c r="M26" s="585"/>
      <c r="N26" s="584">
        <v>73</v>
      </c>
      <c r="O26" s="585">
        <v>7</v>
      </c>
      <c r="P26" s="584"/>
      <c r="Q26" s="585"/>
      <c r="R26" s="584"/>
      <c r="S26" s="585"/>
      <c r="T26" s="584">
        <v>74</v>
      </c>
      <c r="U26" s="585">
        <v>7</v>
      </c>
      <c r="V26" s="584"/>
      <c r="W26" s="585"/>
      <c r="X26" s="584"/>
      <c r="Y26" s="585"/>
      <c r="Z26" s="584"/>
      <c r="AA26" s="585"/>
      <c r="AB26" s="329">
        <f t="shared" si="0"/>
        <v>14</v>
      </c>
      <c r="AE26" s="35"/>
    </row>
    <row r="27" spans="4:31" ht="24.9" customHeight="1">
      <c r="D27" s="48">
        <v>15</v>
      </c>
      <c r="E27" s="572" t="s">
        <v>69</v>
      </c>
      <c r="F27" s="588"/>
      <c r="G27" s="593"/>
      <c r="H27" s="591"/>
      <c r="I27" s="585"/>
      <c r="J27" s="584"/>
      <c r="K27" s="585"/>
      <c r="L27" s="584">
        <v>74</v>
      </c>
      <c r="M27" s="585">
        <v>3</v>
      </c>
      <c r="N27" s="584"/>
      <c r="O27" s="585"/>
      <c r="P27" s="584"/>
      <c r="Q27" s="585"/>
      <c r="R27" s="584"/>
      <c r="S27" s="585"/>
      <c r="T27" s="584">
        <v>75</v>
      </c>
      <c r="U27" s="585">
        <v>6</v>
      </c>
      <c r="V27" s="584">
        <v>74</v>
      </c>
      <c r="W27" s="585">
        <v>3</v>
      </c>
      <c r="X27" s="584"/>
      <c r="Y27" s="585"/>
      <c r="Z27" s="584"/>
      <c r="AA27" s="585"/>
      <c r="AB27" s="329">
        <f t="shared" si="0"/>
        <v>12</v>
      </c>
      <c r="AE27" s="35"/>
    </row>
    <row r="28" spans="4:31" ht="24.9" customHeight="1">
      <c r="D28" s="48">
        <v>16</v>
      </c>
      <c r="E28" s="573" t="s">
        <v>189</v>
      </c>
      <c r="F28" s="588"/>
      <c r="G28" s="590"/>
      <c r="H28" s="591"/>
      <c r="I28" s="585"/>
      <c r="J28" s="584"/>
      <c r="K28" s="585"/>
      <c r="L28" s="584">
        <v>72</v>
      </c>
      <c r="M28" s="585">
        <v>8</v>
      </c>
      <c r="N28" s="584"/>
      <c r="O28" s="585"/>
      <c r="P28" s="584"/>
      <c r="Q28" s="585"/>
      <c r="R28" s="584"/>
      <c r="S28" s="585"/>
      <c r="T28" s="584">
        <v>76</v>
      </c>
      <c r="U28" s="585">
        <v>4</v>
      </c>
      <c r="V28" s="584"/>
      <c r="W28" s="585"/>
      <c r="X28" s="584"/>
      <c r="Y28" s="585"/>
      <c r="Z28" s="584"/>
      <c r="AA28" s="585"/>
      <c r="AB28" s="329">
        <f t="shared" si="0"/>
        <v>12</v>
      </c>
      <c r="AE28" s="35"/>
    </row>
    <row r="29" spans="4:31" ht="24.9" customHeight="1">
      <c r="D29" s="48">
        <v>17</v>
      </c>
      <c r="E29" s="571" t="s">
        <v>52</v>
      </c>
      <c r="F29" s="584">
        <v>73</v>
      </c>
      <c r="G29" s="590">
        <v>4</v>
      </c>
      <c r="H29" s="591"/>
      <c r="I29" s="585"/>
      <c r="J29" s="584">
        <v>71</v>
      </c>
      <c r="K29" s="585">
        <v>7</v>
      </c>
      <c r="L29" s="584"/>
      <c r="M29" s="585"/>
      <c r="N29" s="584"/>
      <c r="O29" s="585"/>
      <c r="P29" s="584"/>
      <c r="Q29" s="585"/>
      <c r="R29" s="584"/>
      <c r="S29" s="585"/>
      <c r="T29" s="584"/>
      <c r="U29" s="585"/>
      <c r="V29" s="584"/>
      <c r="W29" s="585"/>
      <c r="X29" s="584"/>
      <c r="Y29" s="585"/>
      <c r="Z29" s="584"/>
      <c r="AA29" s="585"/>
      <c r="AB29" s="329">
        <f t="shared" si="0"/>
        <v>11</v>
      </c>
      <c r="AE29" s="35"/>
    </row>
    <row r="30" spans="4:31" ht="24.9" customHeight="1">
      <c r="D30" s="48">
        <v>18</v>
      </c>
      <c r="E30" s="571" t="s">
        <v>88</v>
      </c>
      <c r="F30" s="584"/>
      <c r="G30" s="590"/>
      <c r="H30" s="591">
        <v>64</v>
      </c>
      <c r="I30" s="585">
        <v>10</v>
      </c>
      <c r="J30" s="584"/>
      <c r="K30" s="585"/>
      <c r="L30" s="584"/>
      <c r="M30" s="585"/>
      <c r="N30" s="584"/>
      <c r="O30" s="585"/>
      <c r="P30" s="584"/>
      <c r="Q30" s="585"/>
      <c r="R30" s="584"/>
      <c r="S30" s="585"/>
      <c r="T30" s="584"/>
      <c r="U30" s="585"/>
      <c r="V30" s="584"/>
      <c r="W30" s="585"/>
      <c r="X30" s="584"/>
      <c r="Y30" s="585"/>
      <c r="Z30" s="584"/>
      <c r="AA30" s="585"/>
      <c r="AB30" s="329">
        <f t="shared" si="0"/>
        <v>10</v>
      </c>
      <c r="AE30" s="35"/>
    </row>
    <row r="31" spans="4:31" ht="24.75" customHeight="1">
      <c r="D31" s="48">
        <v>19</v>
      </c>
      <c r="E31" s="573" t="s">
        <v>61</v>
      </c>
      <c r="F31" s="588"/>
      <c r="G31" s="590"/>
      <c r="H31" s="591"/>
      <c r="I31" s="585"/>
      <c r="J31" s="584"/>
      <c r="K31" s="585"/>
      <c r="L31" s="584"/>
      <c r="M31" s="585"/>
      <c r="N31" s="584"/>
      <c r="O31" s="585"/>
      <c r="P31" s="584"/>
      <c r="Q31" s="585"/>
      <c r="R31" s="584"/>
      <c r="S31" s="585"/>
      <c r="T31" s="584">
        <v>77</v>
      </c>
      <c r="U31" s="585">
        <v>2</v>
      </c>
      <c r="V31" s="584">
        <v>71</v>
      </c>
      <c r="W31" s="585">
        <v>8</v>
      </c>
      <c r="X31" s="584"/>
      <c r="Y31" s="585"/>
      <c r="Z31" s="584"/>
      <c r="AA31" s="585"/>
      <c r="AB31" s="329">
        <f t="shared" si="0"/>
        <v>10</v>
      </c>
      <c r="AE31" s="35"/>
    </row>
    <row r="32" spans="4:31" ht="24.9" customHeight="1">
      <c r="D32" s="48">
        <v>20</v>
      </c>
      <c r="E32" s="573" t="s">
        <v>49</v>
      </c>
      <c r="F32" s="588"/>
      <c r="G32" s="590"/>
      <c r="H32" s="591"/>
      <c r="I32" s="585"/>
      <c r="J32" s="584"/>
      <c r="K32" s="585"/>
      <c r="L32" s="584"/>
      <c r="M32" s="585"/>
      <c r="N32" s="584"/>
      <c r="O32" s="585"/>
      <c r="P32" s="584"/>
      <c r="Q32" s="585"/>
      <c r="R32" s="584"/>
      <c r="S32" s="585"/>
      <c r="T32" s="584"/>
      <c r="U32" s="585"/>
      <c r="V32" s="584">
        <v>69</v>
      </c>
      <c r="W32" s="585">
        <v>10</v>
      </c>
      <c r="X32" s="584"/>
      <c r="Y32" s="585"/>
      <c r="Z32" s="584"/>
      <c r="AA32" s="585"/>
      <c r="AB32" s="329">
        <f t="shared" si="0"/>
        <v>10</v>
      </c>
      <c r="AE32" s="35"/>
    </row>
    <row r="33" spans="3:31" ht="24.9" customHeight="1">
      <c r="D33" s="48">
        <v>21</v>
      </c>
      <c r="E33" s="572" t="s">
        <v>14</v>
      </c>
      <c r="F33" s="588"/>
      <c r="G33" s="593"/>
      <c r="H33" s="591"/>
      <c r="I33" s="585"/>
      <c r="J33" s="584">
        <v>67</v>
      </c>
      <c r="K33" s="585">
        <v>10</v>
      </c>
      <c r="L33" s="584"/>
      <c r="M33" s="585"/>
      <c r="N33" s="584"/>
      <c r="O33" s="585"/>
      <c r="P33" s="584"/>
      <c r="Q33" s="585"/>
      <c r="R33" s="584"/>
      <c r="S33" s="585"/>
      <c r="T33" s="584"/>
      <c r="U33" s="585"/>
      <c r="V33" s="584"/>
      <c r="W33" s="585"/>
      <c r="X33" s="584"/>
      <c r="Y33" s="585"/>
      <c r="Z33" s="584"/>
      <c r="AA33" s="585"/>
      <c r="AB33" s="329">
        <f t="shared" si="0"/>
        <v>10</v>
      </c>
      <c r="AE33" s="35"/>
    </row>
    <row r="34" spans="3:31" ht="24.9" customHeight="1">
      <c r="C34" s="31"/>
      <c r="D34" s="48">
        <v>22</v>
      </c>
      <c r="E34" s="574" t="s">
        <v>67</v>
      </c>
      <c r="F34" s="584"/>
      <c r="G34" s="590"/>
      <c r="H34" s="584"/>
      <c r="I34" s="585"/>
      <c r="J34" s="584"/>
      <c r="K34" s="585"/>
      <c r="L34" s="584"/>
      <c r="M34" s="585"/>
      <c r="N34" s="584"/>
      <c r="O34" s="585"/>
      <c r="P34" s="584"/>
      <c r="Q34" s="585"/>
      <c r="R34" s="584"/>
      <c r="S34" s="585"/>
      <c r="T34" s="584"/>
      <c r="U34" s="585"/>
      <c r="V34" s="584"/>
      <c r="W34" s="585"/>
      <c r="X34" s="584">
        <v>66</v>
      </c>
      <c r="Y34" s="585">
        <v>9</v>
      </c>
      <c r="Z34" s="584"/>
      <c r="AA34" s="585"/>
      <c r="AB34" s="329">
        <f t="shared" si="0"/>
        <v>9</v>
      </c>
      <c r="AE34" s="35"/>
    </row>
    <row r="35" spans="3:31" ht="24.9" customHeight="1">
      <c r="D35" s="48">
        <v>23</v>
      </c>
      <c r="E35" s="574" t="s">
        <v>45</v>
      </c>
      <c r="F35" s="594"/>
      <c r="G35" s="595"/>
      <c r="H35" s="594"/>
      <c r="I35" s="596"/>
      <c r="J35" s="594"/>
      <c r="K35" s="596"/>
      <c r="L35" s="594"/>
      <c r="M35" s="596"/>
      <c r="N35" s="594"/>
      <c r="O35" s="596"/>
      <c r="P35" s="594">
        <v>69</v>
      </c>
      <c r="Q35" s="596">
        <v>9</v>
      </c>
      <c r="R35" s="594"/>
      <c r="S35" s="596"/>
      <c r="T35" s="594"/>
      <c r="U35" s="596"/>
      <c r="V35" s="594"/>
      <c r="W35" s="596"/>
      <c r="X35" s="594"/>
      <c r="Y35" s="596"/>
      <c r="Z35" s="594"/>
      <c r="AA35" s="596"/>
      <c r="AB35" s="330">
        <f t="shared" si="0"/>
        <v>9</v>
      </c>
      <c r="AE35" s="35"/>
    </row>
    <row r="36" spans="3:31" ht="24.9" customHeight="1">
      <c r="D36" s="48">
        <v>24</v>
      </c>
      <c r="E36" s="573" t="s">
        <v>188</v>
      </c>
      <c r="F36" s="584"/>
      <c r="G36" s="590"/>
      <c r="H36" s="584"/>
      <c r="I36" s="585"/>
      <c r="J36" s="584"/>
      <c r="K36" s="585"/>
      <c r="L36" s="584">
        <v>73</v>
      </c>
      <c r="M36" s="585">
        <v>7</v>
      </c>
      <c r="N36" s="584"/>
      <c r="O36" s="585"/>
      <c r="P36" s="584"/>
      <c r="Q36" s="585"/>
      <c r="R36" s="584">
        <v>77</v>
      </c>
      <c r="S36" s="585">
        <v>2</v>
      </c>
      <c r="T36" s="584"/>
      <c r="U36" s="585"/>
      <c r="V36" s="584"/>
      <c r="W36" s="585"/>
      <c r="X36" s="584"/>
      <c r="Y36" s="585"/>
      <c r="Z36" s="584"/>
      <c r="AA36" s="585"/>
      <c r="AB36" s="329">
        <f t="shared" si="0"/>
        <v>9</v>
      </c>
      <c r="AE36" s="35"/>
    </row>
    <row r="37" spans="3:31" ht="24.9" customHeight="1">
      <c r="D37" s="48">
        <v>25</v>
      </c>
      <c r="E37" s="571" t="s">
        <v>125</v>
      </c>
      <c r="F37" s="584"/>
      <c r="G37" s="590"/>
      <c r="H37" s="584"/>
      <c r="I37" s="585"/>
      <c r="J37" s="584"/>
      <c r="K37" s="585"/>
      <c r="L37" s="584"/>
      <c r="M37" s="585"/>
      <c r="N37" s="584"/>
      <c r="O37" s="585"/>
      <c r="P37" s="584"/>
      <c r="Q37" s="585"/>
      <c r="R37" s="584">
        <v>75</v>
      </c>
      <c r="S37" s="585">
        <v>8</v>
      </c>
      <c r="T37" s="584"/>
      <c r="U37" s="585"/>
      <c r="V37" s="584"/>
      <c r="W37" s="585"/>
      <c r="X37" s="584"/>
      <c r="Y37" s="585"/>
      <c r="Z37" s="584"/>
      <c r="AA37" s="585"/>
      <c r="AB37" s="329">
        <f t="shared" si="0"/>
        <v>8</v>
      </c>
      <c r="AE37" s="35"/>
    </row>
    <row r="38" spans="3:31" ht="24.9" customHeight="1">
      <c r="D38" s="48">
        <v>26</v>
      </c>
      <c r="E38" s="573" t="s">
        <v>384</v>
      </c>
      <c r="F38" s="584"/>
      <c r="G38" s="590"/>
      <c r="H38" s="584"/>
      <c r="I38" s="585"/>
      <c r="J38" s="584"/>
      <c r="K38" s="585"/>
      <c r="L38" s="584"/>
      <c r="M38" s="585"/>
      <c r="N38" s="584"/>
      <c r="O38" s="585"/>
      <c r="P38" s="584"/>
      <c r="Q38" s="585"/>
      <c r="R38" s="584"/>
      <c r="S38" s="585"/>
      <c r="T38" s="584"/>
      <c r="U38" s="585"/>
      <c r="V38" s="584"/>
      <c r="W38" s="585"/>
      <c r="X38" s="584">
        <v>66</v>
      </c>
      <c r="Y38" s="585">
        <v>8</v>
      </c>
      <c r="Z38" s="584"/>
      <c r="AA38" s="585"/>
      <c r="AB38" s="329">
        <f t="shared" si="0"/>
        <v>8</v>
      </c>
      <c r="AE38" s="35"/>
    </row>
    <row r="39" spans="3:31" ht="24.9" customHeight="1">
      <c r="D39" s="48">
        <v>27</v>
      </c>
      <c r="E39" s="573" t="s">
        <v>46</v>
      </c>
      <c r="F39" s="588"/>
      <c r="G39" s="590"/>
      <c r="H39" s="584"/>
      <c r="I39" s="585"/>
      <c r="J39" s="584">
        <v>71</v>
      </c>
      <c r="K39" s="585">
        <v>8</v>
      </c>
      <c r="L39" s="584"/>
      <c r="M39" s="585"/>
      <c r="N39" s="584"/>
      <c r="O39" s="585"/>
      <c r="P39" s="584"/>
      <c r="Q39" s="585"/>
      <c r="R39" s="584"/>
      <c r="S39" s="585"/>
      <c r="T39" s="584"/>
      <c r="U39" s="585"/>
      <c r="V39" s="584"/>
      <c r="W39" s="585"/>
      <c r="X39" s="584"/>
      <c r="Y39" s="585"/>
      <c r="Z39" s="584"/>
      <c r="AA39" s="585"/>
      <c r="AB39" s="329">
        <f t="shared" si="0"/>
        <v>8</v>
      </c>
    </row>
    <row r="40" spans="3:31" ht="24.9" customHeight="1">
      <c r="D40" s="48">
        <v>28</v>
      </c>
      <c r="E40" s="574" t="s">
        <v>70</v>
      </c>
      <c r="F40" s="594"/>
      <c r="G40" s="595"/>
      <c r="H40" s="594">
        <v>71</v>
      </c>
      <c r="I40" s="596">
        <v>7</v>
      </c>
      <c r="J40" s="594"/>
      <c r="K40" s="596"/>
      <c r="L40" s="594"/>
      <c r="M40" s="596"/>
      <c r="N40" s="594"/>
      <c r="O40" s="596"/>
      <c r="P40" s="594"/>
      <c r="Q40" s="596"/>
      <c r="R40" s="594"/>
      <c r="S40" s="596"/>
      <c r="T40" s="594"/>
      <c r="U40" s="596"/>
      <c r="V40" s="594"/>
      <c r="W40" s="596"/>
      <c r="X40" s="594"/>
      <c r="Y40" s="596"/>
      <c r="Z40" s="594"/>
      <c r="AA40" s="596"/>
      <c r="AB40" s="330">
        <f t="shared" si="0"/>
        <v>7</v>
      </c>
    </row>
    <row r="41" spans="3:31" ht="24.9" customHeight="1">
      <c r="D41" s="48">
        <v>29</v>
      </c>
      <c r="E41" s="572" t="s">
        <v>171</v>
      </c>
      <c r="F41" s="588"/>
      <c r="G41" s="593"/>
      <c r="H41" s="584"/>
      <c r="I41" s="585"/>
      <c r="J41" s="584"/>
      <c r="K41" s="585"/>
      <c r="L41" s="584"/>
      <c r="M41" s="585"/>
      <c r="N41" s="584"/>
      <c r="O41" s="585"/>
      <c r="P41" s="584"/>
      <c r="Q41" s="585"/>
      <c r="R41" s="584"/>
      <c r="S41" s="585"/>
      <c r="T41" s="584"/>
      <c r="U41" s="585"/>
      <c r="V41" s="584">
        <v>71</v>
      </c>
      <c r="W41" s="585">
        <v>7</v>
      </c>
      <c r="X41" s="584"/>
      <c r="Y41" s="585"/>
      <c r="Z41" s="584"/>
      <c r="AA41" s="585"/>
      <c r="AB41" s="329">
        <f t="shared" si="0"/>
        <v>7</v>
      </c>
    </row>
    <row r="42" spans="3:31" ht="24.9" customHeight="1">
      <c r="D42" s="48">
        <v>30</v>
      </c>
      <c r="E42" s="575" t="s">
        <v>11</v>
      </c>
      <c r="F42" s="594">
        <v>73</v>
      </c>
      <c r="G42" s="595">
        <v>2</v>
      </c>
      <c r="H42" s="594"/>
      <c r="I42" s="596"/>
      <c r="J42" s="594"/>
      <c r="K42" s="596"/>
      <c r="L42" s="594"/>
      <c r="M42" s="596"/>
      <c r="N42" s="594"/>
      <c r="O42" s="596"/>
      <c r="P42" s="594">
        <v>73</v>
      </c>
      <c r="Q42" s="596">
        <v>5</v>
      </c>
      <c r="R42" s="594"/>
      <c r="S42" s="596"/>
      <c r="T42" s="594"/>
      <c r="U42" s="596"/>
      <c r="V42" s="594"/>
      <c r="W42" s="596"/>
      <c r="X42" s="594"/>
      <c r="Y42" s="596"/>
      <c r="Z42" s="594"/>
      <c r="AA42" s="596"/>
      <c r="AB42" s="330">
        <f t="shared" si="0"/>
        <v>7</v>
      </c>
    </row>
    <row r="43" spans="3:31" ht="24.9" customHeight="1">
      <c r="D43" s="48">
        <v>31</v>
      </c>
      <c r="E43" s="573" t="s">
        <v>136</v>
      </c>
      <c r="F43" s="588"/>
      <c r="G43" s="590"/>
      <c r="H43" s="584"/>
      <c r="I43" s="585"/>
      <c r="J43" s="584"/>
      <c r="K43" s="585"/>
      <c r="L43" s="584"/>
      <c r="M43" s="585"/>
      <c r="N43" s="584">
        <v>73</v>
      </c>
      <c r="O43" s="585">
        <v>6</v>
      </c>
      <c r="P43" s="584"/>
      <c r="Q43" s="585"/>
      <c r="R43" s="584"/>
      <c r="S43" s="585"/>
      <c r="T43" s="584"/>
      <c r="U43" s="585"/>
      <c r="V43" s="584"/>
      <c r="W43" s="585"/>
      <c r="X43" s="584"/>
      <c r="Y43" s="585"/>
      <c r="Z43" s="584"/>
      <c r="AA43" s="585"/>
      <c r="AB43" s="329">
        <f t="shared" si="0"/>
        <v>6</v>
      </c>
    </row>
    <row r="44" spans="3:31" ht="24.9" customHeight="1">
      <c r="D44" s="48">
        <v>32</v>
      </c>
      <c r="E44" s="572" t="s">
        <v>148</v>
      </c>
      <c r="F44" s="588"/>
      <c r="G44" s="593"/>
      <c r="H44" s="584"/>
      <c r="I44" s="585"/>
      <c r="J44" s="584"/>
      <c r="K44" s="585"/>
      <c r="L44" s="584"/>
      <c r="M44" s="585"/>
      <c r="N44" s="584"/>
      <c r="O44" s="585"/>
      <c r="P44" s="584"/>
      <c r="Q44" s="585"/>
      <c r="R44" s="584"/>
      <c r="S44" s="585"/>
      <c r="T44" s="584"/>
      <c r="U44" s="585"/>
      <c r="V44" s="584"/>
      <c r="W44" s="585"/>
      <c r="X44" s="584">
        <v>68</v>
      </c>
      <c r="Y44" s="585">
        <v>6</v>
      </c>
      <c r="Z44" s="584"/>
      <c r="AA44" s="585"/>
      <c r="AB44" s="329">
        <f t="shared" si="0"/>
        <v>6</v>
      </c>
    </row>
    <row r="45" spans="3:31" ht="24.9" customHeight="1">
      <c r="D45" s="48">
        <v>33</v>
      </c>
      <c r="E45" s="572" t="s">
        <v>62</v>
      </c>
      <c r="F45" s="588"/>
      <c r="G45" s="593"/>
      <c r="H45" s="584"/>
      <c r="I45" s="585"/>
      <c r="J45" s="584"/>
      <c r="K45" s="585"/>
      <c r="L45" s="584">
        <v>73</v>
      </c>
      <c r="M45" s="585">
        <v>6</v>
      </c>
      <c r="N45" s="584"/>
      <c r="O45" s="585"/>
      <c r="P45" s="584"/>
      <c r="Q45" s="585"/>
      <c r="R45" s="584"/>
      <c r="S45" s="585"/>
      <c r="T45" s="584"/>
      <c r="U45" s="585"/>
      <c r="V45" s="584"/>
      <c r="W45" s="585"/>
      <c r="X45" s="584"/>
      <c r="Y45" s="585"/>
      <c r="Z45" s="584"/>
      <c r="AA45" s="585"/>
      <c r="AB45" s="329">
        <f t="shared" ref="AB45:AB64" si="1">G45+I45+K45+M45+O45+Q45+S45+U45+AE45+W45+Y45+AA45</f>
        <v>6</v>
      </c>
    </row>
    <row r="46" spans="3:31" ht="24.9" customHeight="1">
      <c r="D46" s="48">
        <v>34</v>
      </c>
      <c r="E46" s="573" t="s">
        <v>174</v>
      </c>
      <c r="F46" s="588"/>
      <c r="G46" s="593"/>
      <c r="H46" s="584"/>
      <c r="I46" s="585"/>
      <c r="J46" s="584"/>
      <c r="K46" s="585"/>
      <c r="L46" s="584"/>
      <c r="M46" s="585"/>
      <c r="N46" s="584"/>
      <c r="O46" s="585"/>
      <c r="P46" s="584"/>
      <c r="Q46" s="585"/>
      <c r="R46" s="584">
        <v>76</v>
      </c>
      <c r="S46" s="585">
        <v>6</v>
      </c>
      <c r="T46" s="584"/>
      <c r="U46" s="585"/>
      <c r="V46" s="584"/>
      <c r="W46" s="585"/>
      <c r="X46" s="584"/>
      <c r="Y46" s="585"/>
      <c r="Z46" s="584"/>
      <c r="AA46" s="585"/>
      <c r="AB46" s="329">
        <f t="shared" si="1"/>
        <v>6</v>
      </c>
    </row>
    <row r="47" spans="3:31" ht="24.9" customHeight="1">
      <c r="D47" s="48">
        <v>35</v>
      </c>
      <c r="E47" s="571" t="s">
        <v>86</v>
      </c>
      <c r="F47" s="584"/>
      <c r="G47" s="590"/>
      <c r="H47" s="584">
        <v>71</v>
      </c>
      <c r="I47" s="585">
        <v>6</v>
      </c>
      <c r="J47" s="584"/>
      <c r="K47" s="585"/>
      <c r="L47" s="584"/>
      <c r="M47" s="585"/>
      <c r="N47" s="584"/>
      <c r="O47" s="585"/>
      <c r="P47" s="584"/>
      <c r="Q47" s="585"/>
      <c r="R47" s="609"/>
      <c r="S47" s="585"/>
      <c r="T47" s="584"/>
      <c r="U47" s="585"/>
      <c r="V47" s="584"/>
      <c r="W47" s="585"/>
      <c r="X47" s="584"/>
      <c r="Y47" s="585"/>
      <c r="Z47" s="584"/>
      <c r="AA47" s="585"/>
      <c r="AB47" s="329">
        <f t="shared" si="1"/>
        <v>6</v>
      </c>
    </row>
    <row r="48" spans="3:31" ht="24.9" customHeight="1">
      <c r="D48" s="48">
        <v>36</v>
      </c>
      <c r="E48" s="571" t="s">
        <v>76</v>
      </c>
      <c r="F48" s="584">
        <v>72</v>
      </c>
      <c r="G48" s="590">
        <v>6</v>
      </c>
      <c r="H48" s="584"/>
      <c r="I48" s="585"/>
      <c r="J48" s="584"/>
      <c r="K48" s="585"/>
      <c r="L48" s="584"/>
      <c r="M48" s="585"/>
      <c r="N48" s="584"/>
      <c r="O48" s="585"/>
      <c r="P48" s="584"/>
      <c r="Q48" s="585"/>
      <c r="R48" s="584"/>
      <c r="S48" s="585"/>
      <c r="T48" s="584"/>
      <c r="U48" s="585"/>
      <c r="V48" s="584"/>
      <c r="W48" s="585"/>
      <c r="X48" s="584"/>
      <c r="Y48" s="585"/>
      <c r="Z48" s="584"/>
      <c r="AA48" s="585"/>
      <c r="AB48" s="329">
        <f t="shared" si="1"/>
        <v>6</v>
      </c>
    </row>
    <row r="49" spans="4:28" ht="24.9" customHeight="1">
      <c r="D49" s="48">
        <v>37</v>
      </c>
      <c r="E49" s="572" t="s">
        <v>54</v>
      </c>
      <c r="F49" s="588"/>
      <c r="G49" s="590"/>
      <c r="H49" s="588">
        <v>72</v>
      </c>
      <c r="I49" s="585">
        <v>5</v>
      </c>
      <c r="J49" s="584"/>
      <c r="K49" s="585"/>
      <c r="L49" s="584"/>
      <c r="M49" s="585"/>
      <c r="N49" s="584"/>
      <c r="O49" s="585"/>
      <c r="P49" s="584"/>
      <c r="Q49" s="585"/>
      <c r="R49" s="608"/>
      <c r="S49" s="585"/>
      <c r="T49" s="584"/>
      <c r="U49" s="585"/>
      <c r="V49" s="584"/>
      <c r="W49" s="585"/>
      <c r="X49" s="584"/>
      <c r="Y49" s="585"/>
      <c r="Z49" s="584"/>
      <c r="AA49" s="585"/>
      <c r="AB49" s="329">
        <f t="shared" si="1"/>
        <v>5</v>
      </c>
    </row>
    <row r="50" spans="4:28" ht="24.9" customHeight="1">
      <c r="D50" s="48">
        <v>38</v>
      </c>
      <c r="E50" s="573" t="s">
        <v>337</v>
      </c>
      <c r="F50" s="588"/>
      <c r="G50" s="590"/>
      <c r="H50" s="584"/>
      <c r="I50" s="585"/>
      <c r="J50" s="584"/>
      <c r="K50" s="585"/>
      <c r="L50" s="584"/>
      <c r="M50" s="585"/>
      <c r="N50" s="584"/>
      <c r="O50" s="585"/>
      <c r="P50" s="584"/>
      <c r="Q50" s="585"/>
      <c r="R50" s="584"/>
      <c r="S50" s="585"/>
      <c r="T50" s="584">
        <v>76</v>
      </c>
      <c r="U50" s="585">
        <v>5</v>
      </c>
      <c r="V50" s="584"/>
      <c r="W50" s="585"/>
      <c r="X50" s="584"/>
      <c r="Y50" s="585"/>
      <c r="Z50" s="584"/>
      <c r="AA50" s="585"/>
      <c r="AB50" s="329">
        <f t="shared" si="1"/>
        <v>5</v>
      </c>
    </row>
    <row r="51" spans="4:28" ht="24.9" customHeight="1">
      <c r="D51" s="48">
        <v>39</v>
      </c>
      <c r="E51" s="572" t="s">
        <v>80</v>
      </c>
      <c r="F51" s="588">
        <v>73</v>
      </c>
      <c r="G51" s="590">
        <v>5</v>
      </c>
      <c r="H51" s="584"/>
      <c r="I51" s="585"/>
      <c r="J51" s="584"/>
      <c r="K51" s="585"/>
      <c r="L51" s="584"/>
      <c r="M51" s="585"/>
      <c r="N51" s="584"/>
      <c r="O51" s="585"/>
      <c r="P51" s="584"/>
      <c r="Q51" s="585"/>
      <c r="R51" s="584"/>
      <c r="S51" s="585"/>
      <c r="T51" s="584"/>
      <c r="U51" s="585"/>
      <c r="V51" s="584"/>
      <c r="W51" s="585"/>
      <c r="X51" s="584"/>
      <c r="Y51" s="585"/>
      <c r="Z51" s="584"/>
      <c r="AA51" s="585"/>
      <c r="AB51" s="329">
        <f t="shared" si="1"/>
        <v>5</v>
      </c>
    </row>
    <row r="52" spans="4:28" ht="24.9" customHeight="1">
      <c r="D52" s="48">
        <v>40</v>
      </c>
      <c r="E52" s="574" t="s">
        <v>87</v>
      </c>
      <c r="F52" s="594"/>
      <c r="G52" s="595"/>
      <c r="H52" s="594">
        <v>72</v>
      </c>
      <c r="I52" s="596">
        <v>4</v>
      </c>
      <c r="J52" s="594"/>
      <c r="K52" s="596"/>
      <c r="L52" s="594"/>
      <c r="M52" s="596"/>
      <c r="N52" s="594"/>
      <c r="O52" s="596"/>
      <c r="P52" s="594"/>
      <c r="Q52" s="596"/>
      <c r="R52" s="594"/>
      <c r="S52" s="596"/>
      <c r="T52" s="594"/>
      <c r="U52" s="596"/>
      <c r="V52" s="594"/>
      <c r="W52" s="596"/>
      <c r="X52" s="594"/>
      <c r="Y52" s="596"/>
      <c r="Z52" s="594"/>
      <c r="AA52" s="596"/>
      <c r="AB52" s="330">
        <f t="shared" si="1"/>
        <v>4</v>
      </c>
    </row>
    <row r="53" spans="4:28" ht="24.9" customHeight="1">
      <c r="D53" s="48">
        <v>41</v>
      </c>
      <c r="E53" s="573" t="s">
        <v>152</v>
      </c>
      <c r="F53" s="588"/>
      <c r="G53" s="590"/>
      <c r="H53" s="584"/>
      <c r="I53" s="585"/>
      <c r="J53" s="584"/>
      <c r="K53" s="585"/>
      <c r="L53" s="584"/>
      <c r="M53" s="585"/>
      <c r="N53" s="584"/>
      <c r="O53" s="585"/>
      <c r="P53" s="584">
        <v>73</v>
      </c>
      <c r="Q53" s="585">
        <v>4</v>
      </c>
      <c r="R53" s="584"/>
      <c r="S53" s="585"/>
      <c r="T53" s="584"/>
      <c r="U53" s="585"/>
      <c r="V53" s="584"/>
      <c r="W53" s="585"/>
      <c r="X53" s="584"/>
      <c r="Y53" s="585"/>
      <c r="Z53" s="584"/>
      <c r="AA53" s="585"/>
      <c r="AB53" s="329">
        <f t="shared" si="1"/>
        <v>4</v>
      </c>
    </row>
    <row r="54" spans="4:28" ht="24.9" customHeight="1">
      <c r="D54" s="48">
        <v>42</v>
      </c>
      <c r="E54" s="574" t="s">
        <v>68</v>
      </c>
      <c r="F54" s="594"/>
      <c r="G54" s="595"/>
      <c r="H54" s="594"/>
      <c r="I54" s="596"/>
      <c r="J54" s="594">
        <v>72</v>
      </c>
      <c r="K54" s="596">
        <v>3</v>
      </c>
      <c r="L54" s="594"/>
      <c r="M54" s="596"/>
      <c r="N54" s="594">
        <v>74</v>
      </c>
      <c r="O54" s="596">
        <v>1</v>
      </c>
      <c r="P54" s="594"/>
      <c r="Q54" s="596"/>
      <c r="R54" s="594"/>
      <c r="S54" s="596"/>
      <c r="T54" s="594"/>
      <c r="U54" s="596"/>
      <c r="V54" s="594"/>
      <c r="W54" s="596"/>
      <c r="X54" s="594"/>
      <c r="Y54" s="596"/>
      <c r="Z54" s="594"/>
      <c r="AA54" s="596"/>
      <c r="AB54" s="330">
        <f t="shared" si="1"/>
        <v>4</v>
      </c>
    </row>
    <row r="55" spans="4:28" ht="24.9" customHeight="1">
      <c r="D55" s="48">
        <v>43</v>
      </c>
      <c r="E55" s="575" t="s">
        <v>127</v>
      </c>
      <c r="F55" s="597"/>
      <c r="G55" s="595"/>
      <c r="H55" s="594"/>
      <c r="I55" s="596"/>
      <c r="J55" s="594"/>
      <c r="K55" s="596"/>
      <c r="L55" s="594"/>
      <c r="M55" s="596"/>
      <c r="N55" s="594"/>
      <c r="O55" s="596"/>
      <c r="P55" s="594">
        <v>74</v>
      </c>
      <c r="Q55" s="595">
        <v>3</v>
      </c>
      <c r="R55" s="594"/>
      <c r="S55" s="596"/>
      <c r="T55" s="594"/>
      <c r="U55" s="596"/>
      <c r="V55" s="594"/>
      <c r="W55" s="596"/>
      <c r="X55" s="594"/>
      <c r="Y55" s="596"/>
      <c r="Z55" s="594"/>
      <c r="AA55" s="596"/>
      <c r="AB55" s="330">
        <f t="shared" si="1"/>
        <v>3</v>
      </c>
    </row>
    <row r="56" spans="4:28" ht="24.9" customHeight="1">
      <c r="D56" s="48">
        <v>44</v>
      </c>
      <c r="E56" s="577" t="s">
        <v>63</v>
      </c>
      <c r="F56" s="584"/>
      <c r="G56" s="590"/>
      <c r="H56" s="584"/>
      <c r="I56" s="585"/>
      <c r="J56" s="584"/>
      <c r="K56" s="585"/>
      <c r="L56" s="584"/>
      <c r="M56" s="585"/>
      <c r="N56" s="584">
        <v>74</v>
      </c>
      <c r="O56" s="585">
        <v>3</v>
      </c>
      <c r="P56" s="584"/>
      <c r="Q56" s="590"/>
      <c r="R56" s="584"/>
      <c r="S56" s="585"/>
      <c r="T56" s="584"/>
      <c r="U56" s="585"/>
      <c r="V56" s="584"/>
      <c r="W56" s="585"/>
      <c r="X56" s="584"/>
      <c r="Y56" s="585"/>
      <c r="Z56" s="584"/>
      <c r="AA56" s="585"/>
      <c r="AB56" s="329">
        <f t="shared" si="1"/>
        <v>3</v>
      </c>
    </row>
    <row r="57" spans="4:28" ht="24.9" customHeight="1">
      <c r="D57" s="48">
        <v>45</v>
      </c>
      <c r="E57" s="577" t="s">
        <v>33</v>
      </c>
      <c r="F57" s="584"/>
      <c r="G57" s="590"/>
      <c r="H57" s="584"/>
      <c r="I57" s="585"/>
      <c r="J57" s="584"/>
      <c r="K57" s="585"/>
      <c r="L57" s="584"/>
      <c r="M57" s="585"/>
      <c r="N57" s="584">
        <v>74</v>
      </c>
      <c r="O57" s="585">
        <v>2</v>
      </c>
      <c r="P57" s="584">
        <v>74</v>
      </c>
      <c r="Q57" s="590">
        <v>1</v>
      </c>
      <c r="R57" s="584"/>
      <c r="S57" s="585"/>
      <c r="T57" s="584"/>
      <c r="U57" s="585"/>
      <c r="V57" s="584"/>
      <c r="W57" s="585"/>
      <c r="X57" s="584"/>
      <c r="Y57" s="585"/>
      <c r="Z57" s="584"/>
      <c r="AA57" s="585"/>
      <c r="AB57" s="329">
        <f t="shared" si="1"/>
        <v>3</v>
      </c>
    </row>
    <row r="58" spans="4:28" ht="24.9" customHeight="1">
      <c r="D58" s="48">
        <v>46</v>
      </c>
      <c r="E58" s="672" t="s">
        <v>60</v>
      </c>
      <c r="F58" s="588"/>
      <c r="G58" s="593"/>
      <c r="H58" s="584"/>
      <c r="I58" s="585"/>
      <c r="J58" s="584"/>
      <c r="K58" s="585"/>
      <c r="L58" s="584"/>
      <c r="M58" s="585"/>
      <c r="N58" s="584"/>
      <c r="O58" s="585"/>
      <c r="P58" s="584"/>
      <c r="Q58" s="590"/>
      <c r="R58" s="584"/>
      <c r="S58" s="585"/>
      <c r="T58" s="584">
        <v>76</v>
      </c>
      <c r="U58" s="585">
        <v>3</v>
      </c>
      <c r="V58" s="584"/>
      <c r="W58" s="585"/>
      <c r="X58" s="584"/>
      <c r="Y58" s="585"/>
      <c r="Z58" s="584"/>
      <c r="AA58" s="585"/>
      <c r="AB58" s="329">
        <f t="shared" si="1"/>
        <v>3</v>
      </c>
    </row>
    <row r="59" spans="4:28" ht="24.9" customHeight="1">
      <c r="D59" s="48">
        <v>47</v>
      </c>
      <c r="E59" s="673" t="s">
        <v>385</v>
      </c>
      <c r="F59" s="584"/>
      <c r="G59" s="590"/>
      <c r="H59" s="584"/>
      <c r="I59" s="585"/>
      <c r="J59" s="584"/>
      <c r="K59" s="585"/>
      <c r="L59" s="584"/>
      <c r="M59" s="585"/>
      <c r="N59" s="584"/>
      <c r="O59" s="585"/>
      <c r="P59" s="584"/>
      <c r="Q59" s="590"/>
      <c r="R59" s="584"/>
      <c r="S59" s="585"/>
      <c r="T59" s="584"/>
      <c r="U59" s="585"/>
      <c r="V59" s="584"/>
      <c r="W59" s="585"/>
      <c r="X59" s="584">
        <v>69</v>
      </c>
      <c r="Y59" s="585">
        <v>3</v>
      </c>
      <c r="Z59" s="584"/>
      <c r="AA59" s="585"/>
      <c r="AB59" s="329">
        <f t="shared" si="1"/>
        <v>3</v>
      </c>
    </row>
    <row r="60" spans="4:28" ht="24.9" customHeight="1">
      <c r="D60" s="48">
        <v>48</v>
      </c>
      <c r="E60" s="667" t="s">
        <v>315</v>
      </c>
      <c r="F60" s="588"/>
      <c r="G60" s="590"/>
      <c r="H60" s="584"/>
      <c r="I60" s="585"/>
      <c r="J60" s="584"/>
      <c r="K60" s="585"/>
      <c r="L60" s="584"/>
      <c r="M60" s="585"/>
      <c r="N60" s="584"/>
      <c r="O60" s="585"/>
      <c r="P60" s="584"/>
      <c r="Q60" s="590"/>
      <c r="R60" s="584">
        <v>77</v>
      </c>
      <c r="S60" s="585">
        <v>1</v>
      </c>
      <c r="T60" s="584"/>
      <c r="U60" s="585"/>
      <c r="V60" s="584">
        <v>76</v>
      </c>
      <c r="W60" s="585">
        <v>1</v>
      </c>
      <c r="X60" s="584"/>
      <c r="Y60" s="585"/>
      <c r="Z60" s="584"/>
      <c r="AA60" s="585"/>
      <c r="AB60" s="329">
        <f t="shared" si="1"/>
        <v>2</v>
      </c>
    </row>
    <row r="61" spans="4:28" ht="24.9" customHeight="1">
      <c r="D61" s="48">
        <v>49</v>
      </c>
      <c r="E61" s="668" t="s">
        <v>205</v>
      </c>
      <c r="F61" s="598"/>
      <c r="G61" s="669"/>
      <c r="H61" s="586"/>
      <c r="I61" s="587"/>
      <c r="J61" s="586"/>
      <c r="K61" s="587"/>
      <c r="L61" s="586">
        <v>74</v>
      </c>
      <c r="M61" s="587">
        <v>2</v>
      </c>
      <c r="N61" s="586"/>
      <c r="O61" s="587"/>
      <c r="P61" s="586"/>
      <c r="Q61" s="599"/>
      <c r="R61" s="586"/>
      <c r="S61" s="587"/>
      <c r="T61" s="586"/>
      <c r="U61" s="587"/>
      <c r="V61" s="586"/>
      <c r="W61" s="587"/>
      <c r="X61" s="586"/>
      <c r="Y61" s="587"/>
      <c r="Z61" s="586"/>
      <c r="AA61" s="587"/>
      <c r="AB61" s="330">
        <f t="shared" si="1"/>
        <v>2</v>
      </c>
    </row>
    <row r="62" spans="4:28" ht="24.75" customHeight="1">
      <c r="D62" s="48">
        <v>50</v>
      </c>
      <c r="E62" s="573" t="s">
        <v>81</v>
      </c>
      <c r="F62" s="588"/>
      <c r="G62" s="590"/>
      <c r="H62" s="584"/>
      <c r="I62" s="585"/>
      <c r="J62" s="584">
        <v>73</v>
      </c>
      <c r="K62" s="585">
        <v>2</v>
      </c>
      <c r="L62" s="584"/>
      <c r="M62" s="585"/>
      <c r="N62" s="584"/>
      <c r="O62" s="585"/>
      <c r="P62" s="584"/>
      <c r="Q62" s="585"/>
      <c r="R62" s="584"/>
      <c r="S62" s="585"/>
      <c r="T62" s="584"/>
      <c r="U62" s="585"/>
      <c r="V62" s="584"/>
      <c r="W62" s="585"/>
      <c r="X62" s="584"/>
      <c r="Y62" s="585"/>
      <c r="Z62" s="584"/>
      <c r="AA62" s="585"/>
      <c r="AB62" s="329">
        <f t="shared" si="1"/>
        <v>2</v>
      </c>
    </row>
    <row r="63" spans="4:28" ht="24.75" customHeight="1">
      <c r="D63" s="48">
        <v>51</v>
      </c>
      <c r="E63" s="578" t="s">
        <v>339</v>
      </c>
      <c r="F63" s="600"/>
      <c r="G63" s="601"/>
      <c r="H63" s="602"/>
      <c r="I63" s="603"/>
      <c r="J63" s="602"/>
      <c r="K63" s="603"/>
      <c r="L63" s="602"/>
      <c r="M63" s="603"/>
      <c r="N63" s="602"/>
      <c r="O63" s="603"/>
      <c r="P63" s="602"/>
      <c r="Q63" s="603"/>
      <c r="R63" s="602"/>
      <c r="S63" s="603"/>
      <c r="T63" s="602">
        <v>77</v>
      </c>
      <c r="U63" s="603">
        <v>1</v>
      </c>
      <c r="V63" s="602"/>
      <c r="W63" s="603"/>
      <c r="X63" s="602"/>
      <c r="Y63" s="603"/>
      <c r="Z63" s="602"/>
      <c r="AA63" s="603"/>
      <c r="AB63" s="330">
        <f t="shared" si="1"/>
        <v>1</v>
      </c>
    </row>
    <row r="64" spans="4:28" ht="24.9" customHeight="1" thickBot="1">
      <c r="D64" s="671">
        <v>52</v>
      </c>
      <c r="E64" s="579" t="s">
        <v>31</v>
      </c>
      <c r="F64" s="604">
        <v>74</v>
      </c>
      <c r="G64" s="605">
        <v>1</v>
      </c>
      <c r="H64" s="604"/>
      <c r="I64" s="606"/>
      <c r="J64" s="604"/>
      <c r="K64" s="606"/>
      <c r="L64" s="604"/>
      <c r="M64" s="606"/>
      <c r="N64" s="604"/>
      <c r="O64" s="606"/>
      <c r="P64" s="604"/>
      <c r="Q64" s="606"/>
      <c r="R64" s="604"/>
      <c r="S64" s="606"/>
      <c r="T64" s="604"/>
      <c r="U64" s="606"/>
      <c r="V64" s="604"/>
      <c r="W64" s="606"/>
      <c r="X64" s="604"/>
      <c r="Y64" s="606"/>
      <c r="Z64" s="604"/>
      <c r="AA64" s="606"/>
      <c r="AB64" s="331">
        <f t="shared" si="1"/>
        <v>1</v>
      </c>
    </row>
    <row r="65" spans="4:28" ht="21" customHeight="1" thickTop="1">
      <c r="D65" s="670">
        <v>53</v>
      </c>
      <c r="E65" s="27"/>
      <c r="F65" s="597"/>
      <c r="G65" s="595"/>
      <c r="H65" s="594"/>
      <c r="I65" s="596"/>
      <c r="J65" s="594"/>
      <c r="K65" s="596"/>
      <c r="L65" s="594"/>
      <c r="M65" s="596"/>
      <c r="N65" s="594"/>
      <c r="O65" s="596"/>
      <c r="P65" s="594"/>
      <c r="Q65" s="596"/>
      <c r="R65" s="594"/>
      <c r="S65" s="596"/>
      <c r="T65" s="594"/>
      <c r="U65" s="596"/>
      <c r="V65" s="594"/>
      <c r="W65" s="596"/>
      <c r="X65" s="594"/>
      <c r="Y65" s="596"/>
      <c r="Z65" s="594"/>
      <c r="AA65" s="596"/>
      <c r="AB65" s="45">
        <f t="shared" ref="AB65:AB76" si="2">G65+I65+K65+M65+O65+Q65+S65+U65+AE65+W65+Y65+AA65</f>
        <v>0</v>
      </c>
    </row>
    <row r="66" spans="4:28" ht="21" customHeight="1">
      <c r="D66" s="48">
        <v>54</v>
      </c>
      <c r="E66" s="28"/>
      <c r="F66" s="588"/>
      <c r="G66" s="590"/>
      <c r="H66" s="584"/>
      <c r="I66" s="585"/>
      <c r="J66" s="584"/>
      <c r="K66" s="585"/>
      <c r="L66" s="584"/>
      <c r="M66" s="585"/>
      <c r="N66" s="584"/>
      <c r="O66" s="585"/>
      <c r="P66" s="584"/>
      <c r="Q66" s="585"/>
      <c r="R66" s="584"/>
      <c r="S66" s="585"/>
      <c r="T66" s="584"/>
      <c r="U66" s="585"/>
      <c r="V66" s="584"/>
      <c r="W66" s="585"/>
      <c r="X66" s="584"/>
      <c r="Y66" s="585"/>
      <c r="Z66" s="584"/>
      <c r="AA66" s="585"/>
      <c r="AB66" s="44">
        <f t="shared" si="2"/>
        <v>0</v>
      </c>
    </row>
    <row r="67" spans="4:28" ht="21" customHeight="1">
      <c r="D67" s="48">
        <v>55</v>
      </c>
      <c r="E67" s="28"/>
      <c r="F67" s="588"/>
      <c r="G67" s="590"/>
      <c r="H67" s="584"/>
      <c r="I67" s="585"/>
      <c r="J67" s="584"/>
      <c r="K67" s="585"/>
      <c r="L67" s="584"/>
      <c r="M67" s="585"/>
      <c r="N67" s="584"/>
      <c r="O67" s="585"/>
      <c r="P67" s="584"/>
      <c r="Q67" s="585"/>
      <c r="R67" s="584"/>
      <c r="S67" s="585"/>
      <c r="T67" s="584"/>
      <c r="U67" s="585"/>
      <c r="V67" s="584"/>
      <c r="W67" s="585"/>
      <c r="X67" s="584"/>
      <c r="Y67" s="585"/>
      <c r="Z67" s="584"/>
      <c r="AA67" s="585"/>
      <c r="AB67" s="44">
        <f t="shared" si="2"/>
        <v>0</v>
      </c>
    </row>
    <row r="68" spans="4:28" ht="21" customHeight="1">
      <c r="D68" s="48">
        <v>56</v>
      </c>
      <c r="E68" s="43"/>
      <c r="F68" s="602"/>
      <c r="G68" s="601"/>
      <c r="H68" s="602"/>
      <c r="I68" s="603"/>
      <c r="J68" s="602"/>
      <c r="K68" s="603"/>
      <c r="L68" s="602"/>
      <c r="M68" s="603"/>
      <c r="N68" s="602"/>
      <c r="O68" s="603"/>
      <c r="P68" s="602"/>
      <c r="Q68" s="603"/>
      <c r="R68" s="602"/>
      <c r="S68" s="603"/>
      <c r="T68" s="602"/>
      <c r="U68" s="603"/>
      <c r="V68" s="602"/>
      <c r="W68" s="603"/>
      <c r="X68" s="602"/>
      <c r="Y68" s="603"/>
      <c r="Z68" s="602"/>
      <c r="AA68" s="603"/>
      <c r="AB68" s="44">
        <f t="shared" si="2"/>
        <v>0</v>
      </c>
    </row>
    <row r="69" spans="4:28" ht="21" customHeight="1">
      <c r="D69" s="48">
        <v>57</v>
      </c>
      <c r="E69" s="43"/>
      <c r="F69" s="602"/>
      <c r="G69" s="601"/>
      <c r="H69" s="602"/>
      <c r="I69" s="603"/>
      <c r="J69" s="602"/>
      <c r="K69" s="603"/>
      <c r="L69" s="602"/>
      <c r="M69" s="603"/>
      <c r="N69" s="602"/>
      <c r="O69" s="603"/>
      <c r="P69" s="602"/>
      <c r="Q69" s="603"/>
      <c r="R69" s="602"/>
      <c r="S69" s="603"/>
      <c r="T69" s="602"/>
      <c r="U69" s="603"/>
      <c r="V69" s="602"/>
      <c r="W69" s="603"/>
      <c r="X69" s="602"/>
      <c r="Y69" s="603"/>
      <c r="Z69" s="602"/>
      <c r="AA69" s="603"/>
      <c r="AB69" s="44">
        <f t="shared" si="2"/>
        <v>0</v>
      </c>
    </row>
    <row r="70" spans="4:28" ht="21" customHeight="1">
      <c r="D70" s="48">
        <v>58</v>
      </c>
      <c r="E70" s="43"/>
      <c r="F70" s="602"/>
      <c r="G70" s="601"/>
      <c r="H70" s="602"/>
      <c r="I70" s="603"/>
      <c r="J70" s="602"/>
      <c r="K70" s="603"/>
      <c r="L70" s="602"/>
      <c r="M70" s="603"/>
      <c r="N70" s="602"/>
      <c r="O70" s="603"/>
      <c r="P70" s="602"/>
      <c r="Q70" s="603"/>
      <c r="R70" s="602"/>
      <c r="S70" s="603"/>
      <c r="T70" s="602"/>
      <c r="U70" s="603"/>
      <c r="V70" s="602"/>
      <c r="W70" s="603"/>
      <c r="X70" s="602"/>
      <c r="Y70" s="603"/>
      <c r="Z70" s="602"/>
      <c r="AA70" s="603"/>
      <c r="AB70" s="44">
        <f t="shared" si="2"/>
        <v>0</v>
      </c>
    </row>
    <row r="71" spans="4:28" ht="21" customHeight="1">
      <c r="D71" s="48">
        <v>59</v>
      </c>
      <c r="E71" s="42"/>
      <c r="F71" s="600"/>
      <c r="G71" s="601"/>
      <c r="H71" s="602"/>
      <c r="I71" s="603"/>
      <c r="J71" s="602"/>
      <c r="K71" s="603"/>
      <c r="L71" s="602"/>
      <c r="M71" s="603"/>
      <c r="N71" s="602"/>
      <c r="O71" s="603"/>
      <c r="P71" s="602"/>
      <c r="Q71" s="603"/>
      <c r="R71" s="602"/>
      <c r="S71" s="603"/>
      <c r="T71" s="602"/>
      <c r="U71" s="603"/>
      <c r="V71" s="602"/>
      <c r="W71" s="603"/>
      <c r="X71" s="602"/>
      <c r="Y71" s="603"/>
      <c r="Z71" s="602"/>
      <c r="AA71" s="603"/>
      <c r="AB71" s="44">
        <f t="shared" si="2"/>
        <v>0</v>
      </c>
    </row>
    <row r="72" spans="4:28" ht="21" customHeight="1">
      <c r="D72" s="48">
        <v>60</v>
      </c>
      <c r="E72" s="42"/>
      <c r="F72" s="600"/>
      <c r="G72" s="601"/>
      <c r="H72" s="602"/>
      <c r="I72" s="603"/>
      <c r="J72" s="602"/>
      <c r="K72" s="603"/>
      <c r="L72" s="602"/>
      <c r="M72" s="603"/>
      <c r="N72" s="602"/>
      <c r="O72" s="603"/>
      <c r="P72" s="602"/>
      <c r="Q72" s="603"/>
      <c r="R72" s="602"/>
      <c r="S72" s="603"/>
      <c r="T72" s="602"/>
      <c r="U72" s="603"/>
      <c r="V72" s="602"/>
      <c r="W72" s="603"/>
      <c r="X72" s="602"/>
      <c r="Y72" s="603"/>
      <c r="Z72" s="602"/>
      <c r="AA72" s="603"/>
      <c r="AB72" s="46">
        <f t="shared" si="2"/>
        <v>0</v>
      </c>
    </row>
    <row r="73" spans="4:28" ht="21" customHeight="1">
      <c r="D73" s="48">
        <v>61</v>
      </c>
      <c r="E73" s="42"/>
      <c r="F73" s="600"/>
      <c r="G73" s="601"/>
      <c r="H73" s="602"/>
      <c r="I73" s="603"/>
      <c r="J73" s="602"/>
      <c r="K73" s="603"/>
      <c r="L73" s="602"/>
      <c r="M73" s="603"/>
      <c r="N73" s="602"/>
      <c r="O73" s="603"/>
      <c r="P73" s="602"/>
      <c r="Q73" s="603"/>
      <c r="R73" s="602"/>
      <c r="S73" s="603"/>
      <c r="T73" s="602"/>
      <c r="U73" s="603"/>
      <c r="V73" s="602"/>
      <c r="W73" s="603"/>
      <c r="X73" s="602"/>
      <c r="Y73" s="603"/>
      <c r="Z73" s="602"/>
      <c r="AA73" s="603"/>
      <c r="AB73" s="46">
        <f t="shared" si="2"/>
        <v>0</v>
      </c>
    </row>
    <row r="74" spans="4:28" ht="21" customHeight="1">
      <c r="D74" s="48">
        <v>62</v>
      </c>
      <c r="E74" s="42"/>
      <c r="F74" s="600"/>
      <c r="G74" s="601"/>
      <c r="H74" s="602"/>
      <c r="I74" s="603"/>
      <c r="J74" s="602"/>
      <c r="K74" s="603"/>
      <c r="L74" s="602"/>
      <c r="M74" s="603"/>
      <c r="N74" s="602"/>
      <c r="O74" s="603"/>
      <c r="P74" s="602"/>
      <c r="Q74" s="603"/>
      <c r="R74" s="602"/>
      <c r="S74" s="603"/>
      <c r="T74" s="602"/>
      <c r="U74" s="603"/>
      <c r="V74" s="602"/>
      <c r="W74" s="603"/>
      <c r="X74" s="602"/>
      <c r="Y74" s="603"/>
      <c r="Z74" s="602"/>
      <c r="AA74" s="603"/>
      <c r="AB74" s="46">
        <f t="shared" si="2"/>
        <v>0</v>
      </c>
    </row>
    <row r="75" spans="4:28" ht="21" customHeight="1">
      <c r="D75" s="48">
        <v>63</v>
      </c>
      <c r="E75" s="42"/>
      <c r="F75" s="600"/>
      <c r="G75" s="601"/>
      <c r="H75" s="602"/>
      <c r="I75" s="603"/>
      <c r="J75" s="602"/>
      <c r="K75" s="603"/>
      <c r="L75" s="602"/>
      <c r="M75" s="603"/>
      <c r="N75" s="602"/>
      <c r="O75" s="603"/>
      <c r="P75" s="602"/>
      <c r="Q75" s="603"/>
      <c r="R75" s="602"/>
      <c r="S75" s="603"/>
      <c r="T75" s="602"/>
      <c r="U75" s="603"/>
      <c r="V75" s="602"/>
      <c r="W75" s="603"/>
      <c r="X75" s="602"/>
      <c r="Y75" s="603"/>
      <c r="Z75" s="602"/>
      <c r="AA75" s="603"/>
      <c r="AB75" s="46">
        <f t="shared" si="2"/>
        <v>0</v>
      </c>
    </row>
    <row r="76" spans="4:28" ht="21" customHeight="1" thickBot="1">
      <c r="D76" s="48">
        <v>64</v>
      </c>
      <c r="E76" s="49"/>
      <c r="F76" s="607"/>
      <c r="G76" s="606"/>
      <c r="H76" s="604"/>
      <c r="I76" s="606"/>
      <c r="J76" s="604"/>
      <c r="K76" s="606"/>
      <c r="L76" s="604"/>
      <c r="M76" s="606"/>
      <c r="N76" s="604"/>
      <c r="O76" s="606"/>
      <c r="P76" s="604"/>
      <c r="Q76" s="606"/>
      <c r="R76" s="604"/>
      <c r="S76" s="606"/>
      <c r="T76" s="604"/>
      <c r="U76" s="606"/>
      <c r="V76" s="604"/>
      <c r="W76" s="606"/>
      <c r="X76" s="604"/>
      <c r="Y76" s="606"/>
      <c r="Z76" s="604"/>
      <c r="AA76" s="606"/>
      <c r="AB76" s="47">
        <f t="shared" si="2"/>
        <v>0</v>
      </c>
    </row>
    <row r="77" spans="4:28" ht="14.4" thickTop="1"/>
  </sheetData>
  <sortState ref="E14:AB64">
    <sortCondition descending="1" ref="AB13:AB64"/>
    <sortCondition ref="E13:E64"/>
  </sortState>
  <mergeCells count="15">
    <mergeCell ref="D5:AB8"/>
    <mergeCell ref="D10:AB10"/>
    <mergeCell ref="D11:D12"/>
    <mergeCell ref="E11:E12"/>
    <mergeCell ref="F11:G11"/>
    <mergeCell ref="R11:S11"/>
    <mergeCell ref="T11:U11"/>
    <mergeCell ref="V11:W11"/>
    <mergeCell ref="X11:Y11"/>
    <mergeCell ref="Z11:AA11"/>
    <mergeCell ref="H11:I11"/>
    <mergeCell ref="J11:K11"/>
    <mergeCell ref="L11:M11"/>
    <mergeCell ref="N11:O11"/>
    <mergeCell ref="P11:Q11"/>
  </mergeCells>
  <pageMargins left="0" right="0" top="0" bottom="0" header="0" footer="0"/>
  <pageSetup paperSize="9" scale="43"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F137"/>
  <sheetViews>
    <sheetView showGridLines="0" showRuler="0" topLeftCell="Y1" zoomScale="49" zoomScaleNormal="49" zoomScalePageLayoutView="25" workbookViewId="0">
      <selection activeCell="BE7" sqref="BE7:BF136"/>
    </sheetView>
  </sheetViews>
  <sheetFormatPr defaultRowHeight="13.2"/>
  <cols>
    <col min="1" max="1" width="5.6640625" customWidth="1"/>
    <col min="2" max="2" width="7" customWidth="1"/>
    <col min="3" max="3" width="26" bestFit="1" customWidth="1"/>
    <col min="4" max="13" width="9.33203125" customWidth="1"/>
    <col min="14" max="14" width="9.33203125" style="1" customWidth="1"/>
    <col min="15" max="21" width="9.33203125" customWidth="1"/>
    <col min="22" max="31" width="9.33203125" style="125" customWidth="1"/>
    <col min="32" max="32" width="9.33203125" style="131" customWidth="1"/>
    <col min="33" max="33" width="11.109375" style="131" customWidth="1"/>
    <col min="34" max="34" width="8.5546875" style="131" customWidth="1"/>
    <col min="35" max="35" width="8.109375" style="131" customWidth="1"/>
    <col min="36" max="36" width="8" customWidth="1"/>
    <col min="37" max="37" width="8.109375" customWidth="1"/>
    <col min="38" max="44" width="8.5546875" customWidth="1"/>
    <col min="45" max="45" width="8.33203125" customWidth="1"/>
    <col min="46" max="47" width="10.6640625" customWidth="1"/>
    <col min="48" max="48" width="8.33203125" customWidth="1"/>
    <col min="55" max="56" width="8.33203125" customWidth="1"/>
    <col min="57" max="57" width="28.5546875" customWidth="1"/>
    <col min="58" max="58" width="12.44140625" customWidth="1"/>
  </cols>
  <sheetData>
    <row r="2" spans="2:58" ht="13.8" thickBot="1"/>
    <row r="3" spans="2:58" ht="125.25" customHeight="1" thickTop="1" thickBot="1">
      <c r="B3" s="986"/>
      <c r="C3" s="987"/>
      <c r="D3" s="988"/>
      <c r="E3" s="988"/>
      <c r="F3" s="988"/>
      <c r="G3" s="988"/>
      <c r="H3" s="988"/>
      <c r="I3" s="988"/>
      <c r="J3" s="988"/>
      <c r="K3" s="988"/>
      <c r="L3" s="988"/>
      <c r="M3" s="988"/>
      <c r="N3" s="988"/>
      <c r="O3" s="988"/>
      <c r="P3" s="988"/>
      <c r="Q3" s="988"/>
      <c r="R3" s="989"/>
      <c r="S3" s="127"/>
      <c r="T3" s="128"/>
      <c r="U3" s="128"/>
      <c r="V3" s="129"/>
      <c r="W3" s="129"/>
      <c r="X3" s="129"/>
      <c r="Y3" s="129"/>
      <c r="Z3" s="129"/>
      <c r="AA3" s="129"/>
      <c r="AB3" s="129"/>
      <c r="AC3" s="129"/>
      <c r="AD3" s="129"/>
      <c r="AE3" s="129"/>
      <c r="AF3" s="815"/>
      <c r="AG3" s="817"/>
      <c r="AH3" s="970"/>
      <c r="AI3" s="971"/>
      <c r="AJ3" s="971"/>
      <c r="AK3" s="971"/>
      <c r="AL3" s="971"/>
      <c r="AM3" s="971"/>
      <c r="AN3" s="971"/>
      <c r="AO3" s="971"/>
      <c r="AP3" s="971"/>
      <c r="AQ3" s="971"/>
      <c r="AR3" s="971"/>
      <c r="AS3" s="971"/>
      <c r="AT3" s="971"/>
      <c r="AU3" s="816"/>
      <c r="AV3" s="972"/>
      <c r="AW3" s="971"/>
      <c r="AX3" s="971"/>
      <c r="AY3" s="971"/>
      <c r="AZ3" s="971"/>
      <c r="BA3" s="971"/>
      <c r="BB3" s="971"/>
      <c r="BC3" s="971"/>
      <c r="BD3" s="871"/>
      <c r="BE3" s="968"/>
      <c r="BF3" s="969"/>
    </row>
    <row r="4" spans="2:58" ht="16.5" customHeight="1" thickTop="1" thickBot="1">
      <c r="B4" s="990" t="s">
        <v>100</v>
      </c>
      <c r="C4" s="993" t="s">
        <v>8</v>
      </c>
      <c r="D4" s="975" t="s">
        <v>101</v>
      </c>
      <c r="E4" s="975"/>
      <c r="F4" s="975"/>
      <c r="G4" s="975"/>
      <c r="H4" s="981" t="s">
        <v>102</v>
      </c>
      <c r="I4" s="975"/>
      <c r="J4" s="975"/>
      <c r="K4" s="978"/>
      <c r="L4" s="975" t="s">
        <v>103</v>
      </c>
      <c r="M4" s="975"/>
      <c r="N4" s="975"/>
      <c r="O4" s="975"/>
      <c r="P4" s="975"/>
      <c r="Q4" s="975"/>
      <c r="R4" s="996" t="s">
        <v>104</v>
      </c>
      <c r="S4" s="975" t="s">
        <v>177</v>
      </c>
      <c r="T4" s="975"/>
      <c r="U4" s="975"/>
      <c r="V4" s="975"/>
      <c r="W4" s="981" t="s">
        <v>20</v>
      </c>
      <c r="X4" s="975"/>
      <c r="Y4" s="975"/>
      <c r="Z4" s="998"/>
      <c r="AA4" s="975" t="s">
        <v>178</v>
      </c>
      <c r="AB4" s="975"/>
      <c r="AC4" s="975"/>
      <c r="AD4" s="975"/>
      <c r="AE4" s="975"/>
      <c r="AF4" s="975"/>
      <c r="AG4" s="996" t="s">
        <v>310</v>
      </c>
      <c r="AH4" s="973" t="s">
        <v>311</v>
      </c>
      <c r="AI4" s="975"/>
      <c r="AJ4" s="975"/>
      <c r="AK4" s="981" t="s">
        <v>312</v>
      </c>
      <c r="AL4" s="975"/>
      <c r="AM4" s="975"/>
      <c r="AN4" s="975"/>
      <c r="AO4" s="814"/>
      <c r="AP4" s="975" t="s">
        <v>313</v>
      </c>
      <c r="AQ4" s="975"/>
      <c r="AR4" s="975"/>
      <c r="AS4" s="978"/>
      <c r="AT4" s="976" t="s">
        <v>314</v>
      </c>
      <c r="AU4" s="973" t="s">
        <v>25</v>
      </c>
      <c r="AV4" s="985"/>
      <c r="AW4" s="973" t="s">
        <v>400</v>
      </c>
      <c r="AX4" s="974"/>
      <c r="AY4" s="827"/>
      <c r="AZ4" s="975" t="s">
        <v>401</v>
      </c>
      <c r="BA4" s="975"/>
      <c r="BB4" s="974"/>
      <c r="BC4" s="976" t="s">
        <v>466</v>
      </c>
      <c r="BD4" s="865"/>
      <c r="BE4" s="982" t="s">
        <v>8</v>
      </c>
      <c r="BF4" s="979" t="s">
        <v>187</v>
      </c>
    </row>
    <row r="5" spans="2:58" ht="14.4" thickBot="1">
      <c r="B5" s="991"/>
      <c r="C5" s="994"/>
      <c r="D5" s="344" t="s">
        <v>105</v>
      </c>
      <c r="E5" s="335" t="s">
        <v>106</v>
      </c>
      <c r="F5" s="336" t="s">
        <v>107</v>
      </c>
      <c r="G5" s="337" t="s">
        <v>108</v>
      </c>
      <c r="H5" s="338" t="s">
        <v>109</v>
      </c>
      <c r="I5" s="336" t="s">
        <v>110</v>
      </c>
      <c r="J5" s="339" t="s">
        <v>111</v>
      </c>
      <c r="K5" s="340" t="s">
        <v>112</v>
      </c>
      <c r="L5" s="341" t="s">
        <v>113</v>
      </c>
      <c r="M5" s="341" t="s">
        <v>167</v>
      </c>
      <c r="N5" s="336" t="s">
        <v>114</v>
      </c>
      <c r="O5" s="339" t="s">
        <v>115</v>
      </c>
      <c r="P5" s="342" t="s">
        <v>116</v>
      </c>
      <c r="Q5" s="343" t="s">
        <v>117</v>
      </c>
      <c r="R5" s="997"/>
      <c r="S5" s="344" t="s">
        <v>179</v>
      </c>
      <c r="T5" s="335" t="s">
        <v>182</v>
      </c>
      <c r="U5" s="336" t="s">
        <v>180</v>
      </c>
      <c r="V5" s="337" t="s">
        <v>181</v>
      </c>
      <c r="W5" s="338" t="s">
        <v>183</v>
      </c>
      <c r="X5" s="336" t="s">
        <v>184</v>
      </c>
      <c r="Y5" s="337" t="s">
        <v>185</v>
      </c>
      <c r="Z5" s="345" t="s">
        <v>200</v>
      </c>
      <c r="AA5" s="341" t="s">
        <v>186</v>
      </c>
      <c r="AB5" s="341" t="s">
        <v>206</v>
      </c>
      <c r="AC5" s="339" t="s">
        <v>207</v>
      </c>
      <c r="AD5" s="339" t="s">
        <v>208</v>
      </c>
      <c r="AE5" s="346" t="s">
        <v>209</v>
      </c>
      <c r="AF5" s="347" t="s">
        <v>210</v>
      </c>
      <c r="AG5" s="997"/>
      <c r="AH5" s="344" t="s">
        <v>316</v>
      </c>
      <c r="AI5" s="335" t="s">
        <v>317</v>
      </c>
      <c r="AJ5" s="336" t="s">
        <v>318</v>
      </c>
      <c r="AK5" s="338" t="s">
        <v>319</v>
      </c>
      <c r="AL5" s="336" t="s">
        <v>321</v>
      </c>
      <c r="AM5" s="337" t="s">
        <v>322</v>
      </c>
      <c r="AN5" s="345" t="s">
        <v>323</v>
      </c>
      <c r="AO5" s="612" t="s">
        <v>324</v>
      </c>
      <c r="AP5" s="341" t="s">
        <v>325</v>
      </c>
      <c r="AQ5" s="344" t="s">
        <v>335</v>
      </c>
      <c r="AR5" s="344" t="s">
        <v>336</v>
      </c>
      <c r="AS5" s="737" t="s">
        <v>326</v>
      </c>
      <c r="AT5" s="977"/>
      <c r="AU5" s="828" t="s">
        <v>468</v>
      </c>
      <c r="AV5" s="782" t="s">
        <v>402</v>
      </c>
      <c r="AW5" s="781" t="s">
        <v>462</v>
      </c>
      <c r="AX5" s="753" t="s">
        <v>403</v>
      </c>
      <c r="AY5" s="788" t="s">
        <v>404</v>
      </c>
      <c r="AZ5" s="785" t="s">
        <v>405</v>
      </c>
      <c r="BA5" s="752" t="s">
        <v>406</v>
      </c>
      <c r="BB5" s="760" t="s">
        <v>407</v>
      </c>
      <c r="BC5" s="977"/>
      <c r="BD5" s="869" t="s">
        <v>100</v>
      </c>
      <c r="BE5" s="983"/>
      <c r="BF5" s="980"/>
    </row>
    <row r="6" spans="2:58" ht="16.2" thickBot="1">
      <c r="B6" s="992"/>
      <c r="C6" s="995"/>
      <c r="D6" s="729" t="s">
        <v>118</v>
      </c>
      <c r="E6" s="134" t="s">
        <v>119</v>
      </c>
      <c r="F6" s="134" t="s">
        <v>120</v>
      </c>
      <c r="G6" s="136" t="s">
        <v>121</v>
      </c>
      <c r="H6" s="139" t="s">
        <v>121</v>
      </c>
      <c r="I6" s="104" t="s">
        <v>119</v>
      </c>
      <c r="J6" s="107" t="s">
        <v>118</v>
      </c>
      <c r="K6" s="105" t="s">
        <v>168</v>
      </c>
      <c r="L6" s="133" t="s">
        <v>118</v>
      </c>
      <c r="M6" s="133" t="s">
        <v>119</v>
      </c>
      <c r="N6" s="134" t="s">
        <v>119</v>
      </c>
      <c r="O6" s="135" t="s">
        <v>119</v>
      </c>
      <c r="P6" s="135" t="s">
        <v>120</v>
      </c>
      <c r="Q6" s="140" t="s">
        <v>118</v>
      </c>
      <c r="R6" s="142" t="s">
        <v>30</v>
      </c>
      <c r="S6" s="141" t="s">
        <v>118</v>
      </c>
      <c r="T6" s="104" t="s">
        <v>119</v>
      </c>
      <c r="U6" s="104" t="s">
        <v>120</v>
      </c>
      <c r="V6" s="105" t="s">
        <v>121</v>
      </c>
      <c r="W6" s="106" t="s">
        <v>119</v>
      </c>
      <c r="X6" s="104" t="s">
        <v>118</v>
      </c>
      <c r="Y6" s="105" t="s">
        <v>121</v>
      </c>
      <c r="Z6" s="108" t="s">
        <v>121</v>
      </c>
      <c r="AA6" s="109" t="s">
        <v>121</v>
      </c>
      <c r="AB6" s="110" t="s">
        <v>119</v>
      </c>
      <c r="AC6" s="107" t="s">
        <v>211</v>
      </c>
      <c r="AD6" s="160" t="s">
        <v>118</v>
      </c>
      <c r="AE6" s="115" t="s">
        <v>212</v>
      </c>
      <c r="AF6" s="175" t="s">
        <v>213</v>
      </c>
      <c r="AG6" s="142" t="s">
        <v>30</v>
      </c>
      <c r="AH6" s="141" t="s">
        <v>118</v>
      </c>
      <c r="AI6" s="104" t="s">
        <v>120</v>
      </c>
      <c r="AJ6" s="104" t="s">
        <v>118</v>
      </c>
      <c r="AK6" s="106" t="s">
        <v>119</v>
      </c>
      <c r="AL6" s="104" t="s">
        <v>320</v>
      </c>
      <c r="AM6" s="105" t="s">
        <v>119</v>
      </c>
      <c r="AN6" s="108" t="s">
        <v>118</v>
      </c>
      <c r="AO6" s="110" t="s">
        <v>118</v>
      </c>
      <c r="AP6" s="109" t="s">
        <v>121</v>
      </c>
      <c r="AQ6" s="110" t="s">
        <v>119</v>
      </c>
      <c r="AR6" s="104" t="s">
        <v>120</v>
      </c>
      <c r="AS6" s="108" t="s">
        <v>211</v>
      </c>
      <c r="AT6" s="268" t="s">
        <v>30</v>
      </c>
      <c r="AU6" s="783" t="s">
        <v>118</v>
      </c>
      <c r="AV6" s="783" t="s">
        <v>118</v>
      </c>
      <c r="AW6" s="754" t="s">
        <v>119</v>
      </c>
      <c r="AX6" s="755" t="s">
        <v>320</v>
      </c>
      <c r="AY6" s="761" t="s">
        <v>118</v>
      </c>
      <c r="AZ6" s="109" t="s">
        <v>121</v>
      </c>
      <c r="BA6" s="110" t="s">
        <v>119</v>
      </c>
      <c r="BB6" s="755" t="s">
        <v>120</v>
      </c>
      <c r="BC6" s="268" t="s">
        <v>30</v>
      </c>
      <c r="BD6" s="866"/>
      <c r="BE6" s="984"/>
      <c r="BF6" s="813" t="s">
        <v>30</v>
      </c>
    </row>
    <row r="7" spans="2:58" ht="18" customHeight="1" thickTop="1">
      <c r="B7" s="348">
        <v>1</v>
      </c>
      <c r="C7" s="360" t="s">
        <v>43</v>
      </c>
      <c r="D7" s="557">
        <v>0</v>
      </c>
      <c r="E7" s="371">
        <v>5</v>
      </c>
      <c r="F7" s="374">
        <v>5</v>
      </c>
      <c r="G7" s="419">
        <v>5</v>
      </c>
      <c r="H7" s="372">
        <v>0</v>
      </c>
      <c r="I7" s="371">
        <v>0</v>
      </c>
      <c r="J7" s="374">
        <v>0</v>
      </c>
      <c r="K7" s="420">
        <v>0</v>
      </c>
      <c r="L7" s="421">
        <v>5</v>
      </c>
      <c r="M7" s="422">
        <v>8</v>
      </c>
      <c r="N7" s="371">
        <v>8</v>
      </c>
      <c r="O7" s="374">
        <v>0</v>
      </c>
      <c r="P7" s="374">
        <v>8</v>
      </c>
      <c r="Q7" s="420">
        <v>5</v>
      </c>
      <c r="R7" s="398">
        <f>SUM(D7:Q7)</f>
        <v>49</v>
      </c>
      <c r="S7" s="373">
        <v>5</v>
      </c>
      <c r="T7" s="371">
        <v>10</v>
      </c>
      <c r="U7" s="374">
        <v>0</v>
      </c>
      <c r="V7" s="375">
        <v>5</v>
      </c>
      <c r="W7" s="376">
        <v>0</v>
      </c>
      <c r="X7" s="377">
        <v>5</v>
      </c>
      <c r="Y7" s="377">
        <v>5</v>
      </c>
      <c r="Z7" s="378">
        <v>5</v>
      </c>
      <c r="AA7" s="379">
        <v>0</v>
      </c>
      <c r="AB7" s="380">
        <v>14</v>
      </c>
      <c r="AC7" s="380">
        <v>0</v>
      </c>
      <c r="AD7" s="380">
        <v>0</v>
      </c>
      <c r="AE7" s="380">
        <v>0</v>
      </c>
      <c r="AF7" s="381">
        <v>5</v>
      </c>
      <c r="AG7" s="382">
        <f t="shared" ref="AG7:AG38" si="0">SUM(S7:AF7)</f>
        <v>54</v>
      </c>
      <c r="AH7" s="373">
        <v>5</v>
      </c>
      <c r="AI7" s="371">
        <v>0</v>
      </c>
      <c r="AJ7" s="374">
        <v>0</v>
      </c>
      <c r="AK7" s="376">
        <v>0</v>
      </c>
      <c r="AL7" s="377">
        <v>0</v>
      </c>
      <c r="AM7" s="377">
        <v>5</v>
      </c>
      <c r="AN7" s="375">
        <v>10</v>
      </c>
      <c r="AO7" s="611">
        <v>5</v>
      </c>
      <c r="AP7" s="380">
        <v>14</v>
      </c>
      <c r="AQ7" s="380">
        <v>0</v>
      </c>
      <c r="AR7" s="383">
        <v>0</v>
      </c>
      <c r="AS7" s="381">
        <v>15</v>
      </c>
      <c r="AT7" s="384">
        <f t="shared" ref="AT7:AT38" si="1">SUM(AH7:AS7)</f>
        <v>54</v>
      </c>
      <c r="AU7" s="835">
        <v>0</v>
      </c>
      <c r="AV7" s="829">
        <v>5</v>
      </c>
      <c r="AW7" s="756">
        <v>0</v>
      </c>
      <c r="AX7" s="391"/>
      <c r="AY7" s="789"/>
      <c r="AZ7" s="786"/>
      <c r="BA7" s="380"/>
      <c r="BB7" s="384"/>
      <c r="BC7" s="384">
        <f>SUM(AU7:BB7)</f>
        <v>5</v>
      </c>
      <c r="BD7" s="867">
        <v>1</v>
      </c>
      <c r="BE7" s="349" t="s">
        <v>66</v>
      </c>
      <c r="BF7" s="812">
        <v>276</v>
      </c>
    </row>
    <row r="8" spans="2:58" ht="18" customHeight="1">
      <c r="B8" s="350">
        <v>2</v>
      </c>
      <c r="C8" s="352" t="s">
        <v>126</v>
      </c>
      <c r="D8" s="428">
        <v>0</v>
      </c>
      <c r="E8" s="385">
        <v>0</v>
      </c>
      <c r="F8" s="393">
        <v>5</v>
      </c>
      <c r="G8" s="394">
        <v>0</v>
      </c>
      <c r="H8" s="387">
        <v>5</v>
      </c>
      <c r="I8" s="385">
        <v>0</v>
      </c>
      <c r="J8" s="393">
        <v>0</v>
      </c>
      <c r="K8" s="395">
        <v>15</v>
      </c>
      <c r="L8" s="396">
        <v>5</v>
      </c>
      <c r="M8" s="397">
        <v>0</v>
      </c>
      <c r="N8" s="385">
        <v>0</v>
      </c>
      <c r="O8" s="393">
        <v>0</v>
      </c>
      <c r="P8" s="393">
        <v>0</v>
      </c>
      <c r="Q8" s="395">
        <v>0</v>
      </c>
      <c r="R8" s="398">
        <f>SUM(D8:Q8)</f>
        <v>30</v>
      </c>
      <c r="S8" s="397">
        <v>0</v>
      </c>
      <c r="T8" s="385">
        <v>0</v>
      </c>
      <c r="U8" s="374">
        <v>5</v>
      </c>
      <c r="V8" s="375">
        <v>0</v>
      </c>
      <c r="W8" s="376">
        <v>0</v>
      </c>
      <c r="X8" s="377">
        <v>5</v>
      </c>
      <c r="Y8" s="377">
        <v>0</v>
      </c>
      <c r="Z8" s="378">
        <v>0</v>
      </c>
      <c r="AA8" s="379">
        <v>5</v>
      </c>
      <c r="AB8" s="377">
        <v>5</v>
      </c>
      <c r="AC8" s="377">
        <v>0</v>
      </c>
      <c r="AD8" s="377">
        <v>5</v>
      </c>
      <c r="AE8" s="377">
        <v>0</v>
      </c>
      <c r="AF8" s="378">
        <v>0</v>
      </c>
      <c r="AG8" s="391">
        <f t="shared" si="0"/>
        <v>25</v>
      </c>
      <c r="AH8" s="397">
        <v>0</v>
      </c>
      <c r="AI8" s="385">
        <v>0</v>
      </c>
      <c r="AJ8" s="374">
        <v>0</v>
      </c>
      <c r="AK8" s="376">
        <v>0</v>
      </c>
      <c r="AL8" s="377">
        <v>0</v>
      </c>
      <c r="AM8" s="377">
        <v>0</v>
      </c>
      <c r="AN8" s="375">
        <v>0</v>
      </c>
      <c r="AO8" s="375">
        <v>5</v>
      </c>
      <c r="AP8" s="377">
        <v>0</v>
      </c>
      <c r="AQ8" s="377">
        <v>0</v>
      </c>
      <c r="AR8" s="379">
        <v>8</v>
      </c>
      <c r="AS8" s="378">
        <v>0</v>
      </c>
      <c r="AT8" s="392">
        <f t="shared" si="1"/>
        <v>13</v>
      </c>
      <c r="AU8" s="756">
        <v>0</v>
      </c>
      <c r="AV8" s="830">
        <v>0</v>
      </c>
      <c r="AW8" s="756">
        <v>0</v>
      </c>
      <c r="AX8" s="391"/>
      <c r="AY8" s="756"/>
      <c r="AZ8" s="379"/>
      <c r="BA8" s="377"/>
      <c r="BB8" s="392"/>
      <c r="BC8" s="392">
        <f>SUM(AU8:BB8)</f>
        <v>0</v>
      </c>
      <c r="BD8" s="868">
        <v>2</v>
      </c>
      <c r="BE8" s="352" t="s">
        <v>33</v>
      </c>
      <c r="BF8" s="812">
        <v>272</v>
      </c>
    </row>
    <row r="9" spans="2:58" ht="18" customHeight="1">
      <c r="B9" s="350">
        <v>3</v>
      </c>
      <c r="C9" s="352" t="s">
        <v>170</v>
      </c>
      <c r="D9" s="428">
        <v>0</v>
      </c>
      <c r="E9" s="385">
        <v>0</v>
      </c>
      <c r="F9" s="385">
        <v>0</v>
      </c>
      <c r="G9" s="386">
        <v>0</v>
      </c>
      <c r="H9" s="387">
        <v>0</v>
      </c>
      <c r="I9" s="385">
        <v>8</v>
      </c>
      <c r="J9" s="385">
        <v>0</v>
      </c>
      <c r="K9" s="388">
        <v>0</v>
      </c>
      <c r="L9" s="389">
        <v>0</v>
      </c>
      <c r="M9" s="387">
        <v>0</v>
      </c>
      <c r="N9" s="385">
        <v>0</v>
      </c>
      <c r="O9" s="393">
        <v>0</v>
      </c>
      <c r="P9" s="393">
        <v>5</v>
      </c>
      <c r="Q9" s="395">
        <v>0</v>
      </c>
      <c r="R9" s="398">
        <f>SUM(D9:Q9)</f>
        <v>13</v>
      </c>
      <c r="S9" s="390">
        <v>0</v>
      </c>
      <c r="T9" s="385">
        <v>0</v>
      </c>
      <c r="U9" s="374">
        <v>0</v>
      </c>
      <c r="V9" s="375">
        <v>0</v>
      </c>
      <c r="W9" s="376">
        <v>0</v>
      </c>
      <c r="X9" s="377">
        <v>5</v>
      </c>
      <c r="Y9" s="377">
        <v>0</v>
      </c>
      <c r="Z9" s="378">
        <v>5</v>
      </c>
      <c r="AA9" s="379">
        <v>5</v>
      </c>
      <c r="AB9" s="377">
        <v>12</v>
      </c>
      <c r="AC9" s="377">
        <v>0</v>
      </c>
      <c r="AD9" s="377">
        <v>0</v>
      </c>
      <c r="AE9" s="377">
        <v>5</v>
      </c>
      <c r="AF9" s="378">
        <v>0</v>
      </c>
      <c r="AG9" s="391">
        <f t="shared" si="0"/>
        <v>32</v>
      </c>
      <c r="AH9" s="390">
        <v>5</v>
      </c>
      <c r="AI9" s="385">
        <v>0</v>
      </c>
      <c r="AJ9" s="374">
        <v>0</v>
      </c>
      <c r="AK9" s="376">
        <v>0</v>
      </c>
      <c r="AL9" s="377">
        <v>5</v>
      </c>
      <c r="AM9" s="377">
        <v>0</v>
      </c>
      <c r="AN9" s="375">
        <v>0</v>
      </c>
      <c r="AO9" s="375">
        <v>0</v>
      </c>
      <c r="AP9" s="377">
        <v>0</v>
      </c>
      <c r="AQ9" s="377">
        <v>0</v>
      </c>
      <c r="AR9" s="379">
        <v>0</v>
      </c>
      <c r="AS9" s="378">
        <v>0</v>
      </c>
      <c r="AT9" s="392">
        <f t="shared" si="1"/>
        <v>10</v>
      </c>
      <c r="AU9" s="756">
        <v>0</v>
      </c>
      <c r="AV9" s="831">
        <v>0</v>
      </c>
      <c r="AW9" s="756">
        <v>0</v>
      </c>
      <c r="AX9" s="391"/>
      <c r="AY9" s="756"/>
      <c r="AZ9" s="379"/>
      <c r="BA9" s="377"/>
      <c r="BB9" s="392"/>
      <c r="BC9" s="392">
        <f t="shared" ref="BC9:BC72" si="2">SUM(AU9:BB9)</f>
        <v>0</v>
      </c>
      <c r="BD9" s="868">
        <v>3</v>
      </c>
      <c r="BE9" s="351" t="s">
        <v>47</v>
      </c>
      <c r="BF9" s="812">
        <v>268</v>
      </c>
    </row>
    <row r="10" spans="2:58" ht="18" customHeight="1">
      <c r="B10" s="350">
        <v>4</v>
      </c>
      <c r="C10" s="352" t="s">
        <v>153</v>
      </c>
      <c r="D10" s="428">
        <v>0</v>
      </c>
      <c r="E10" s="385">
        <v>0</v>
      </c>
      <c r="F10" s="393">
        <v>0</v>
      </c>
      <c r="G10" s="394">
        <v>0</v>
      </c>
      <c r="H10" s="387">
        <v>0</v>
      </c>
      <c r="I10" s="385">
        <v>0</v>
      </c>
      <c r="J10" s="393">
        <v>0</v>
      </c>
      <c r="K10" s="395">
        <v>0</v>
      </c>
      <c r="L10" s="396">
        <v>5</v>
      </c>
      <c r="M10" s="397">
        <v>0</v>
      </c>
      <c r="N10" s="385">
        <v>5</v>
      </c>
      <c r="O10" s="393">
        <v>0</v>
      </c>
      <c r="P10" s="393">
        <v>0</v>
      </c>
      <c r="Q10" s="395">
        <v>0</v>
      </c>
      <c r="R10" s="398">
        <f>SUM(D10:Q10)</f>
        <v>10</v>
      </c>
      <c r="S10" s="390">
        <v>5</v>
      </c>
      <c r="T10" s="385">
        <v>0</v>
      </c>
      <c r="U10" s="374">
        <v>0</v>
      </c>
      <c r="V10" s="375">
        <v>0</v>
      </c>
      <c r="W10" s="376">
        <v>0</v>
      </c>
      <c r="X10" s="377">
        <v>0</v>
      </c>
      <c r="Y10" s="377">
        <v>0</v>
      </c>
      <c r="Z10" s="378">
        <v>5</v>
      </c>
      <c r="AA10" s="379">
        <v>0</v>
      </c>
      <c r="AB10" s="377">
        <v>5</v>
      </c>
      <c r="AC10" s="377">
        <v>0</v>
      </c>
      <c r="AD10" s="377">
        <v>0</v>
      </c>
      <c r="AE10" s="377">
        <v>0</v>
      </c>
      <c r="AF10" s="378">
        <v>0</v>
      </c>
      <c r="AG10" s="391">
        <f t="shared" si="0"/>
        <v>15</v>
      </c>
      <c r="AH10" s="390">
        <v>0</v>
      </c>
      <c r="AI10" s="385">
        <v>0</v>
      </c>
      <c r="AJ10" s="374">
        <v>5</v>
      </c>
      <c r="AK10" s="376">
        <v>0</v>
      </c>
      <c r="AL10" s="377">
        <v>0</v>
      </c>
      <c r="AM10" s="377">
        <v>0</v>
      </c>
      <c r="AN10" s="375">
        <v>0</v>
      </c>
      <c r="AO10" s="375">
        <v>0</v>
      </c>
      <c r="AP10" s="377">
        <v>0</v>
      </c>
      <c r="AQ10" s="377">
        <v>0</v>
      </c>
      <c r="AR10" s="379">
        <v>0</v>
      </c>
      <c r="AS10" s="378">
        <v>0</v>
      </c>
      <c r="AT10" s="392">
        <f t="shared" si="1"/>
        <v>5</v>
      </c>
      <c r="AU10" s="756">
        <v>0</v>
      </c>
      <c r="AV10" s="831">
        <v>0</v>
      </c>
      <c r="AW10" s="756">
        <v>0</v>
      </c>
      <c r="AX10" s="391"/>
      <c r="AY10" s="756"/>
      <c r="AZ10" s="379"/>
      <c r="BA10" s="377"/>
      <c r="BB10" s="392"/>
      <c r="BC10" s="392">
        <f t="shared" si="2"/>
        <v>0</v>
      </c>
      <c r="BD10" s="868">
        <v>4</v>
      </c>
      <c r="BE10" s="351" t="s">
        <v>63</v>
      </c>
      <c r="BF10" s="812">
        <v>261</v>
      </c>
    </row>
    <row r="11" spans="2:58" ht="18" customHeight="1">
      <c r="B11" s="350">
        <v>5</v>
      </c>
      <c r="C11" s="325" t="s">
        <v>192</v>
      </c>
      <c r="D11" s="428">
        <v>0</v>
      </c>
      <c r="E11" s="426">
        <v>0</v>
      </c>
      <c r="F11" s="426">
        <v>0</v>
      </c>
      <c r="G11" s="432">
        <v>0</v>
      </c>
      <c r="H11" s="390">
        <v>0</v>
      </c>
      <c r="I11" s="426">
        <v>0</v>
      </c>
      <c r="J11" s="426">
        <v>0</v>
      </c>
      <c r="K11" s="427">
        <v>0</v>
      </c>
      <c r="L11" s="428">
        <v>0</v>
      </c>
      <c r="M11" s="390">
        <v>0</v>
      </c>
      <c r="N11" s="426">
        <v>0</v>
      </c>
      <c r="O11" s="426">
        <v>0</v>
      </c>
      <c r="P11" s="426">
        <v>0</v>
      </c>
      <c r="Q11" s="427">
        <v>0</v>
      </c>
      <c r="R11" s="784">
        <v>0</v>
      </c>
      <c r="S11" s="390">
        <v>0</v>
      </c>
      <c r="T11" s="385">
        <v>0</v>
      </c>
      <c r="U11" s="393">
        <v>0</v>
      </c>
      <c r="V11" s="375">
        <v>0</v>
      </c>
      <c r="W11" s="376">
        <v>0</v>
      </c>
      <c r="X11" s="377">
        <v>5</v>
      </c>
      <c r="Y11" s="377">
        <v>0</v>
      </c>
      <c r="Z11" s="378">
        <v>0</v>
      </c>
      <c r="AA11" s="379">
        <v>0</v>
      </c>
      <c r="AB11" s="377">
        <v>0</v>
      </c>
      <c r="AC11" s="377">
        <v>0</v>
      </c>
      <c r="AD11" s="377">
        <v>0</v>
      </c>
      <c r="AE11" s="377">
        <v>0</v>
      </c>
      <c r="AF11" s="378">
        <v>0</v>
      </c>
      <c r="AG11" s="391">
        <f t="shared" si="0"/>
        <v>5</v>
      </c>
      <c r="AH11" s="390">
        <v>0</v>
      </c>
      <c r="AI11" s="385">
        <v>0</v>
      </c>
      <c r="AJ11" s="393">
        <v>0</v>
      </c>
      <c r="AK11" s="376">
        <v>0</v>
      </c>
      <c r="AL11" s="377">
        <v>0</v>
      </c>
      <c r="AM11" s="377">
        <v>0</v>
      </c>
      <c r="AN11" s="375">
        <v>0</v>
      </c>
      <c r="AO11" s="375">
        <v>0</v>
      </c>
      <c r="AP11" s="377">
        <v>0</v>
      </c>
      <c r="AQ11" s="377">
        <v>5</v>
      </c>
      <c r="AR11" s="379">
        <v>0</v>
      </c>
      <c r="AS11" s="378">
        <v>0</v>
      </c>
      <c r="AT11" s="392">
        <f t="shared" si="1"/>
        <v>5</v>
      </c>
      <c r="AU11" s="756">
        <v>0</v>
      </c>
      <c r="AV11" s="831">
        <v>0</v>
      </c>
      <c r="AW11" s="756">
        <v>0</v>
      </c>
      <c r="AX11" s="391"/>
      <c r="AY11" s="756"/>
      <c r="AZ11" s="379"/>
      <c r="BA11" s="377"/>
      <c r="BB11" s="392"/>
      <c r="BC11" s="392">
        <f t="shared" si="2"/>
        <v>0</v>
      </c>
      <c r="BD11" s="868">
        <v>5</v>
      </c>
      <c r="BE11" s="352" t="s">
        <v>32</v>
      </c>
      <c r="BF11" s="812">
        <v>258</v>
      </c>
    </row>
    <row r="12" spans="2:58" ht="18" customHeight="1">
      <c r="B12" s="350">
        <v>6</v>
      </c>
      <c r="C12" s="352" t="s">
        <v>9</v>
      </c>
      <c r="D12" s="428">
        <v>5</v>
      </c>
      <c r="E12" s="385">
        <v>5</v>
      </c>
      <c r="F12" s="393">
        <v>5</v>
      </c>
      <c r="G12" s="394">
        <v>5</v>
      </c>
      <c r="H12" s="387">
        <v>5</v>
      </c>
      <c r="I12" s="385">
        <v>0</v>
      </c>
      <c r="J12" s="393">
        <v>5</v>
      </c>
      <c r="K12" s="395">
        <v>10</v>
      </c>
      <c r="L12" s="396">
        <v>5</v>
      </c>
      <c r="M12" s="397">
        <v>5</v>
      </c>
      <c r="N12" s="385">
        <v>5</v>
      </c>
      <c r="O12" s="393">
        <v>0</v>
      </c>
      <c r="P12" s="393">
        <v>0</v>
      </c>
      <c r="Q12" s="395">
        <v>5</v>
      </c>
      <c r="R12" s="398">
        <f>SUM(D12:Q12)</f>
        <v>60</v>
      </c>
      <c r="S12" s="390">
        <v>0</v>
      </c>
      <c r="T12" s="385">
        <v>0</v>
      </c>
      <c r="U12" s="393">
        <v>0</v>
      </c>
      <c r="V12" s="375">
        <v>0</v>
      </c>
      <c r="W12" s="376">
        <v>8</v>
      </c>
      <c r="X12" s="377">
        <v>5</v>
      </c>
      <c r="Y12" s="377">
        <v>5</v>
      </c>
      <c r="Z12" s="378">
        <v>0</v>
      </c>
      <c r="AA12" s="379">
        <v>0</v>
      </c>
      <c r="AB12" s="377">
        <v>5</v>
      </c>
      <c r="AC12" s="377">
        <v>0</v>
      </c>
      <c r="AD12" s="377">
        <v>0</v>
      </c>
      <c r="AE12" s="377">
        <v>14</v>
      </c>
      <c r="AF12" s="378">
        <v>5</v>
      </c>
      <c r="AG12" s="391">
        <f t="shared" si="0"/>
        <v>42</v>
      </c>
      <c r="AH12" s="390">
        <v>5</v>
      </c>
      <c r="AI12" s="385">
        <v>0</v>
      </c>
      <c r="AJ12" s="393">
        <v>5</v>
      </c>
      <c r="AK12" s="376">
        <v>5</v>
      </c>
      <c r="AL12" s="377">
        <v>5</v>
      </c>
      <c r="AM12" s="377">
        <v>5</v>
      </c>
      <c r="AN12" s="375">
        <v>5</v>
      </c>
      <c r="AO12" s="375">
        <v>5</v>
      </c>
      <c r="AP12" s="377">
        <v>5</v>
      </c>
      <c r="AQ12" s="377">
        <v>5</v>
      </c>
      <c r="AR12" s="379">
        <v>5</v>
      </c>
      <c r="AS12" s="378">
        <v>0</v>
      </c>
      <c r="AT12" s="392">
        <f t="shared" si="1"/>
        <v>50</v>
      </c>
      <c r="AU12" s="756">
        <v>0</v>
      </c>
      <c r="AV12" s="831">
        <v>0</v>
      </c>
      <c r="AW12" s="756">
        <v>14</v>
      </c>
      <c r="AX12" s="391"/>
      <c r="AY12" s="756"/>
      <c r="AZ12" s="379"/>
      <c r="BA12" s="377"/>
      <c r="BB12" s="392"/>
      <c r="BC12" s="392">
        <f t="shared" si="2"/>
        <v>14</v>
      </c>
      <c r="BD12" s="868">
        <v>6</v>
      </c>
      <c r="BE12" s="352" t="s">
        <v>67</v>
      </c>
      <c r="BF12" s="812">
        <v>254</v>
      </c>
    </row>
    <row r="13" spans="2:58" ht="15">
      <c r="B13" s="350">
        <v>7</v>
      </c>
      <c r="C13" s="355" t="s">
        <v>88</v>
      </c>
      <c r="D13" s="396">
        <v>0</v>
      </c>
      <c r="E13" s="385">
        <v>0</v>
      </c>
      <c r="F13" s="393">
        <v>0</v>
      </c>
      <c r="G13" s="394">
        <v>0</v>
      </c>
      <c r="H13" s="387">
        <v>15</v>
      </c>
      <c r="I13" s="385">
        <v>0</v>
      </c>
      <c r="J13" s="393">
        <v>0</v>
      </c>
      <c r="K13" s="395">
        <v>10</v>
      </c>
      <c r="L13" s="396">
        <v>0</v>
      </c>
      <c r="M13" s="397">
        <v>0</v>
      </c>
      <c r="N13" s="385">
        <v>0</v>
      </c>
      <c r="O13" s="393">
        <v>0</v>
      </c>
      <c r="P13" s="393">
        <v>0</v>
      </c>
      <c r="Q13" s="395">
        <v>0</v>
      </c>
      <c r="R13" s="398">
        <f>SUM(D13:Q13)</f>
        <v>25</v>
      </c>
      <c r="S13" s="390">
        <v>5</v>
      </c>
      <c r="T13" s="385">
        <v>0</v>
      </c>
      <c r="U13" s="393">
        <v>0</v>
      </c>
      <c r="V13" s="375">
        <v>12</v>
      </c>
      <c r="W13" s="376">
        <v>0</v>
      </c>
      <c r="X13" s="377">
        <v>0</v>
      </c>
      <c r="Y13" s="377">
        <v>0</v>
      </c>
      <c r="Z13" s="378">
        <v>0</v>
      </c>
      <c r="AA13" s="379">
        <v>0</v>
      </c>
      <c r="AB13" s="377">
        <v>5</v>
      </c>
      <c r="AC13" s="377">
        <v>0</v>
      </c>
      <c r="AD13" s="377">
        <v>0</v>
      </c>
      <c r="AE13" s="377">
        <v>0</v>
      </c>
      <c r="AF13" s="378">
        <v>0</v>
      </c>
      <c r="AG13" s="391">
        <f t="shared" si="0"/>
        <v>22</v>
      </c>
      <c r="AH13" s="390">
        <v>0</v>
      </c>
      <c r="AI13" s="385">
        <v>0</v>
      </c>
      <c r="AJ13" s="393">
        <v>0</v>
      </c>
      <c r="AK13" s="376">
        <v>0</v>
      </c>
      <c r="AL13" s="377">
        <v>0</v>
      </c>
      <c r="AM13" s="377">
        <v>0</v>
      </c>
      <c r="AN13" s="375">
        <v>0</v>
      </c>
      <c r="AO13" s="375">
        <v>0</v>
      </c>
      <c r="AP13" s="377">
        <v>0</v>
      </c>
      <c r="AQ13" s="377">
        <v>0</v>
      </c>
      <c r="AR13" s="379">
        <v>0</v>
      </c>
      <c r="AS13" s="378">
        <v>0</v>
      </c>
      <c r="AT13" s="392">
        <f t="shared" si="1"/>
        <v>0</v>
      </c>
      <c r="AU13" s="756">
        <v>0</v>
      </c>
      <c r="AV13" s="831">
        <v>0</v>
      </c>
      <c r="AW13" s="756">
        <v>0</v>
      </c>
      <c r="AX13" s="391"/>
      <c r="AY13" s="756"/>
      <c r="AZ13" s="379"/>
      <c r="BA13" s="377"/>
      <c r="BB13" s="392"/>
      <c r="BC13" s="392">
        <f t="shared" si="2"/>
        <v>0</v>
      </c>
      <c r="BD13" s="868">
        <v>7</v>
      </c>
      <c r="BE13" s="352" t="s">
        <v>50</v>
      </c>
      <c r="BF13" s="812">
        <v>251</v>
      </c>
    </row>
    <row r="14" spans="2:58" ht="15">
      <c r="B14" s="350">
        <v>8</v>
      </c>
      <c r="C14" s="352" t="s">
        <v>48</v>
      </c>
      <c r="D14" s="428">
        <v>5</v>
      </c>
      <c r="E14" s="385">
        <v>5</v>
      </c>
      <c r="F14" s="393">
        <v>5</v>
      </c>
      <c r="G14" s="394">
        <v>5</v>
      </c>
      <c r="H14" s="387">
        <v>0</v>
      </c>
      <c r="I14" s="385">
        <v>5</v>
      </c>
      <c r="J14" s="393">
        <v>5</v>
      </c>
      <c r="K14" s="395">
        <v>5</v>
      </c>
      <c r="L14" s="396">
        <v>10</v>
      </c>
      <c r="M14" s="397">
        <v>5</v>
      </c>
      <c r="N14" s="385">
        <v>14</v>
      </c>
      <c r="O14" s="393">
        <v>0</v>
      </c>
      <c r="P14" s="393">
        <v>5</v>
      </c>
      <c r="Q14" s="395">
        <v>5</v>
      </c>
      <c r="R14" s="398">
        <f>SUM(D14:Q14)</f>
        <v>74</v>
      </c>
      <c r="S14" s="397">
        <v>0</v>
      </c>
      <c r="T14" s="385">
        <v>0</v>
      </c>
      <c r="U14" s="393">
        <v>0</v>
      </c>
      <c r="V14" s="375">
        <v>0</v>
      </c>
      <c r="W14" s="376">
        <v>5</v>
      </c>
      <c r="X14" s="377">
        <v>5</v>
      </c>
      <c r="Y14" s="377">
        <v>5</v>
      </c>
      <c r="Z14" s="378">
        <v>5</v>
      </c>
      <c r="AA14" s="379">
        <v>5</v>
      </c>
      <c r="AB14" s="377">
        <v>0</v>
      </c>
      <c r="AC14" s="377">
        <v>5</v>
      </c>
      <c r="AD14" s="377">
        <v>0</v>
      </c>
      <c r="AE14" s="377">
        <v>5</v>
      </c>
      <c r="AF14" s="378">
        <v>5</v>
      </c>
      <c r="AG14" s="391">
        <f t="shared" si="0"/>
        <v>40</v>
      </c>
      <c r="AH14" s="397">
        <v>0</v>
      </c>
      <c r="AI14" s="385">
        <v>5</v>
      </c>
      <c r="AJ14" s="393">
        <v>5</v>
      </c>
      <c r="AK14" s="376">
        <v>0</v>
      </c>
      <c r="AL14" s="377">
        <v>5</v>
      </c>
      <c r="AM14" s="377">
        <v>5</v>
      </c>
      <c r="AN14" s="375">
        <v>5</v>
      </c>
      <c r="AO14" s="375">
        <v>15</v>
      </c>
      <c r="AP14" s="377">
        <v>5</v>
      </c>
      <c r="AQ14" s="377">
        <v>5</v>
      </c>
      <c r="AR14" s="379">
        <v>10</v>
      </c>
      <c r="AS14" s="378">
        <v>0</v>
      </c>
      <c r="AT14" s="392">
        <f t="shared" si="1"/>
        <v>60</v>
      </c>
      <c r="AU14" s="756">
        <v>5</v>
      </c>
      <c r="AV14" s="830">
        <v>5</v>
      </c>
      <c r="AW14" s="756">
        <v>0</v>
      </c>
      <c r="AX14" s="391"/>
      <c r="AY14" s="756"/>
      <c r="AZ14" s="379"/>
      <c r="BA14" s="377"/>
      <c r="BB14" s="392"/>
      <c r="BC14" s="392">
        <f t="shared" si="2"/>
        <v>10</v>
      </c>
      <c r="BD14" s="868">
        <v>8</v>
      </c>
      <c r="BE14" s="354" t="s">
        <v>49</v>
      </c>
      <c r="BF14" s="812">
        <v>235</v>
      </c>
    </row>
    <row r="15" spans="2:58" ht="15">
      <c r="B15" s="350">
        <v>9</v>
      </c>
      <c r="C15" s="352" t="s">
        <v>81</v>
      </c>
      <c r="D15" s="428">
        <v>0</v>
      </c>
      <c r="E15" s="385">
        <v>0</v>
      </c>
      <c r="F15" s="393">
        <v>0</v>
      </c>
      <c r="G15" s="394">
        <v>0</v>
      </c>
      <c r="H15" s="387">
        <v>0</v>
      </c>
      <c r="I15" s="385">
        <v>0</v>
      </c>
      <c r="J15" s="393">
        <v>0</v>
      </c>
      <c r="K15" s="395">
        <v>24</v>
      </c>
      <c r="L15" s="396">
        <v>5</v>
      </c>
      <c r="M15" s="397">
        <v>0</v>
      </c>
      <c r="N15" s="385">
        <v>0</v>
      </c>
      <c r="O15" s="393">
        <v>0</v>
      </c>
      <c r="P15" s="393">
        <v>0</v>
      </c>
      <c r="Q15" s="395">
        <v>0</v>
      </c>
      <c r="R15" s="398">
        <f>SUM(D15:Q15)</f>
        <v>29</v>
      </c>
      <c r="S15" s="390">
        <v>0</v>
      </c>
      <c r="T15" s="385">
        <v>0</v>
      </c>
      <c r="U15" s="393">
        <v>0</v>
      </c>
      <c r="V15" s="375">
        <v>0</v>
      </c>
      <c r="W15" s="376">
        <v>0</v>
      </c>
      <c r="X15" s="377">
        <v>0</v>
      </c>
      <c r="Y15" s="377">
        <v>0</v>
      </c>
      <c r="Z15" s="378">
        <v>0</v>
      </c>
      <c r="AA15" s="379">
        <v>0</v>
      </c>
      <c r="AB15" s="377">
        <v>5</v>
      </c>
      <c r="AC15" s="377">
        <v>0</v>
      </c>
      <c r="AD15" s="377">
        <v>0</v>
      </c>
      <c r="AE15" s="377">
        <v>0</v>
      </c>
      <c r="AF15" s="378">
        <v>0</v>
      </c>
      <c r="AG15" s="391">
        <f t="shared" si="0"/>
        <v>5</v>
      </c>
      <c r="AH15" s="390">
        <v>5</v>
      </c>
      <c r="AI15" s="385">
        <v>5</v>
      </c>
      <c r="AJ15" s="393">
        <v>0</v>
      </c>
      <c r="AK15" s="376">
        <v>0</v>
      </c>
      <c r="AL15" s="377">
        <v>0</v>
      </c>
      <c r="AM15" s="377">
        <v>0</v>
      </c>
      <c r="AN15" s="375">
        <v>0</v>
      </c>
      <c r="AO15" s="375">
        <v>5</v>
      </c>
      <c r="AP15" s="377">
        <v>0</v>
      </c>
      <c r="AQ15" s="377">
        <v>0</v>
      </c>
      <c r="AR15" s="379">
        <v>0</v>
      </c>
      <c r="AS15" s="378">
        <v>0</v>
      </c>
      <c r="AT15" s="392">
        <f t="shared" si="1"/>
        <v>15</v>
      </c>
      <c r="AU15" s="756">
        <v>0</v>
      </c>
      <c r="AV15" s="831">
        <v>0</v>
      </c>
      <c r="AW15" s="756">
        <v>0</v>
      </c>
      <c r="AX15" s="391"/>
      <c r="AY15" s="756"/>
      <c r="AZ15" s="379"/>
      <c r="BA15" s="377"/>
      <c r="BB15" s="392"/>
      <c r="BC15" s="392">
        <f t="shared" si="2"/>
        <v>0</v>
      </c>
      <c r="BD15" s="868">
        <v>9</v>
      </c>
      <c r="BE15" s="352" t="s">
        <v>52</v>
      </c>
      <c r="BF15" s="812">
        <v>228</v>
      </c>
    </row>
    <row r="16" spans="2:58" ht="15">
      <c r="B16" s="350">
        <v>10</v>
      </c>
      <c r="C16" s="325" t="s">
        <v>197</v>
      </c>
      <c r="D16" s="428">
        <v>0</v>
      </c>
      <c r="E16" s="426">
        <v>0</v>
      </c>
      <c r="F16" s="426">
        <v>0</v>
      </c>
      <c r="G16" s="432">
        <v>0</v>
      </c>
      <c r="H16" s="390">
        <v>0</v>
      </c>
      <c r="I16" s="426">
        <v>0</v>
      </c>
      <c r="J16" s="426">
        <v>0</v>
      </c>
      <c r="K16" s="427">
        <v>0</v>
      </c>
      <c r="L16" s="428">
        <v>0</v>
      </c>
      <c r="M16" s="390">
        <v>0</v>
      </c>
      <c r="N16" s="426">
        <v>0</v>
      </c>
      <c r="O16" s="426">
        <v>0</v>
      </c>
      <c r="P16" s="426">
        <v>0</v>
      </c>
      <c r="Q16" s="427">
        <v>0</v>
      </c>
      <c r="R16" s="784">
        <v>0</v>
      </c>
      <c r="S16" s="390">
        <v>0</v>
      </c>
      <c r="T16" s="385">
        <v>0</v>
      </c>
      <c r="U16" s="393">
        <v>0</v>
      </c>
      <c r="V16" s="375">
        <v>0</v>
      </c>
      <c r="W16" s="376">
        <v>0</v>
      </c>
      <c r="X16" s="377">
        <v>0</v>
      </c>
      <c r="Y16" s="377">
        <v>5</v>
      </c>
      <c r="Z16" s="378">
        <v>0</v>
      </c>
      <c r="AA16" s="379">
        <v>0</v>
      </c>
      <c r="AB16" s="377">
        <v>0</v>
      </c>
      <c r="AC16" s="377">
        <v>0</v>
      </c>
      <c r="AD16" s="377">
        <v>0</v>
      </c>
      <c r="AE16" s="377">
        <v>0</v>
      </c>
      <c r="AF16" s="378">
        <v>0</v>
      </c>
      <c r="AG16" s="391">
        <f t="shared" si="0"/>
        <v>5</v>
      </c>
      <c r="AH16" s="390">
        <v>0</v>
      </c>
      <c r="AI16" s="385">
        <v>0</v>
      </c>
      <c r="AJ16" s="393">
        <v>0</v>
      </c>
      <c r="AK16" s="376">
        <v>5</v>
      </c>
      <c r="AL16" s="377">
        <v>0</v>
      </c>
      <c r="AM16" s="377">
        <v>5</v>
      </c>
      <c r="AN16" s="375">
        <v>0</v>
      </c>
      <c r="AO16" s="375">
        <v>0</v>
      </c>
      <c r="AP16" s="377">
        <v>0</v>
      </c>
      <c r="AQ16" s="377">
        <v>0</v>
      </c>
      <c r="AR16" s="379">
        <v>0</v>
      </c>
      <c r="AS16" s="378">
        <v>0</v>
      </c>
      <c r="AT16" s="392">
        <f t="shared" si="1"/>
        <v>10</v>
      </c>
      <c r="AU16" s="756">
        <v>0</v>
      </c>
      <c r="AV16" s="831">
        <v>0</v>
      </c>
      <c r="AW16" s="756">
        <v>0</v>
      </c>
      <c r="AX16" s="391"/>
      <c r="AY16" s="756"/>
      <c r="AZ16" s="379"/>
      <c r="BA16" s="377"/>
      <c r="BB16" s="392"/>
      <c r="BC16" s="392">
        <f t="shared" si="2"/>
        <v>0</v>
      </c>
      <c r="BD16" s="868">
        <v>10</v>
      </c>
      <c r="BE16" s="352" t="s">
        <v>79</v>
      </c>
      <c r="BF16" s="812">
        <v>228</v>
      </c>
    </row>
    <row r="17" spans="2:58" ht="15">
      <c r="B17" s="350">
        <v>11</v>
      </c>
      <c r="C17" s="352" t="s">
        <v>67</v>
      </c>
      <c r="D17" s="428">
        <v>5</v>
      </c>
      <c r="E17" s="385">
        <v>12</v>
      </c>
      <c r="F17" s="393">
        <v>0</v>
      </c>
      <c r="G17" s="394">
        <v>5</v>
      </c>
      <c r="H17" s="387">
        <v>5</v>
      </c>
      <c r="I17" s="385">
        <v>5</v>
      </c>
      <c r="J17" s="393">
        <v>11</v>
      </c>
      <c r="K17" s="395">
        <v>15</v>
      </c>
      <c r="L17" s="396">
        <v>5</v>
      </c>
      <c r="M17" s="397">
        <v>5</v>
      </c>
      <c r="N17" s="385">
        <v>5</v>
      </c>
      <c r="O17" s="393">
        <v>5</v>
      </c>
      <c r="P17" s="393">
        <v>0</v>
      </c>
      <c r="Q17" s="395">
        <v>5</v>
      </c>
      <c r="R17" s="398">
        <f>SUM(D17:Q17)</f>
        <v>83</v>
      </c>
      <c r="S17" s="390">
        <v>0</v>
      </c>
      <c r="T17" s="385">
        <v>5</v>
      </c>
      <c r="U17" s="393">
        <v>5</v>
      </c>
      <c r="V17" s="375">
        <v>5</v>
      </c>
      <c r="W17" s="376">
        <v>5</v>
      </c>
      <c r="X17" s="377">
        <v>5</v>
      </c>
      <c r="Y17" s="377">
        <v>5</v>
      </c>
      <c r="Z17" s="378">
        <v>5</v>
      </c>
      <c r="AA17" s="379">
        <v>5</v>
      </c>
      <c r="AB17" s="377">
        <v>5</v>
      </c>
      <c r="AC17" s="377">
        <v>12</v>
      </c>
      <c r="AD17" s="377">
        <v>0</v>
      </c>
      <c r="AE17" s="377">
        <v>5</v>
      </c>
      <c r="AF17" s="378">
        <v>5</v>
      </c>
      <c r="AG17" s="391">
        <f t="shared" si="0"/>
        <v>67</v>
      </c>
      <c r="AH17" s="390">
        <v>0</v>
      </c>
      <c r="AI17" s="385">
        <v>5</v>
      </c>
      <c r="AJ17" s="393">
        <v>5</v>
      </c>
      <c r="AK17" s="376">
        <v>14</v>
      </c>
      <c r="AL17" s="377">
        <v>5</v>
      </c>
      <c r="AM17" s="377">
        <v>5</v>
      </c>
      <c r="AN17" s="375">
        <v>12</v>
      </c>
      <c r="AO17" s="375">
        <v>11</v>
      </c>
      <c r="AP17" s="377">
        <v>0</v>
      </c>
      <c r="AQ17" s="377">
        <v>5</v>
      </c>
      <c r="AR17" s="379">
        <v>0</v>
      </c>
      <c r="AS17" s="378">
        <v>14</v>
      </c>
      <c r="AT17" s="392">
        <f t="shared" si="1"/>
        <v>76</v>
      </c>
      <c r="AU17" s="756">
        <v>5</v>
      </c>
      <c r="AV17" s="831">
        <v>13</v>
      </c>
      <c r="AW17" s="756">
        <v>10</v>
      </c>
      <c r="AX17" s="391"/>
      <c r="AY17" s="756"/>
      <c r="AZ17" s="379"/>
      <c r="BA17" s="377"/>
      <c r="BB17" s="392"/>
      <c r="BC17" s="392">
        <f t="shared" si="2"/>
        <v>28</v>
      </c>
      <c r="BD17" s="868">
        <v>11</v>
      </c>
      <c r="BE17" s="355" t="s">
        <v>39</v>
      </c>
      <c r="BF17" s="812">
        <v>219</v>
      </c>
    </row>
    <row r="18" spans="2:58" ht="15">
      <c r="B18" s="350">
        <v>12</v>
      </c>
      <c r="C18" s="325" t="s">
        <v>193</v>
      </c>
      <c r="D18" s="428">
        <v>0</v>
      </c>
      <c r="E18" s="426">
        <v>0</v>
      </c>
      <c r="F18" s="390">
        <v>0</v>
      </c>
      <c r="G18" s="432">
        <v>0</v>
      </c>
      <c r="H18" s="390">
        <v>0</v>
      </c>
      <c r="I18" s="390">
        <v>0</v>
      </c>
      <c r="J18" s="390">
        <v>0</v>
      </c>
      <c r="K18" s="425">
        <v>0</v>
      </c>
      <c r="L18" s="428">
        <v>0</v>
      </c>
      <c r="M18" s="390">
        <v>0</v>
      </c>
      <c r="N18" s="426">
        <v>0</v>
      </c>
      <c r="O18" s="426">
        <v>0</v>
      </c>
      <c r="P18" s="426">
        <v>0</v>
      </c>
      <c r="Q18" s="427">
        <v>0</v>
      </c>
      <c r="R18" s="784">
        <v>0</v>
      </c>
      <c r="S18" s="390">
        <v>0</v>
      </c>
      <c r="T18" s="385">
        <v>0</v>
      </c>
      <c r="U18" s="393">
        <v>0</v>
      </c>
      <c r="V18" s="375">
        <v>0</v>
      </c>
      <c r="W18" s="376">
        <v>5</v>
      </c>
      <c r="X18" s="377">
        <v>0</v>
      </c>
      <c r="Y18" s="377">
        <v>0</v>
      </c>
      <c r="Z18" s="378">
        <v>0</v>
      </c>
      <c r="AA18" s="379">
        <v>0</v>
      </c>
      <c r="AB18" s="377">
        <v>0</v>
      </c>
      <c r="AC18" s="377">
        <v>0</v>
      </c>
      <c r="AD18" s="377">
        <v>0</v>
      </c>
      <c r="AE18" s="377">
        <v>0</v>
      </c>
      <c r="AF18" s="378">
        <v>5</v>
      </c>
      <c r="AG18" s="391">
        <f t="shared" si="0"/>
        <v>10</v>
      </c>
      <c r="AH18" s="390">
        <v>0</v>
      </c>
      <c r="AI18" s="385">
        <v>0</v>
      </c>
      <c r="AJ18" s="393">
        <v>0</v>
      </c>
      <c r="AK18" s="376">
        <v>0</v>
      </c>
      <c r="AL18" s="377">
        <v>0</v>
      </c>
      <c r="AM18" s="377">
        <v>0</v>
      </c>
      <c r="AN18" s="375">
        <v>0</v>
      </c>
      <c r="AO18" s="375">
        <v>0</v>
      </c>
      <c r="AP18" s="377">
        <v>0</v>
      </c>
      <c r="AQ18" s="377">
        <v>0</v>
      </c>
      <c r="AR18" s="379">
        <v>0</v>
      </c>
      <c r="AS18" s="378">
        <v>0</v>
      </c>
      <c r="AT18" s="392">
        <f t="shared" si="1"/>
        <v>0</v>
      </c>
      <c r="AU18" s="756">
        <v>0</v>
      </c>
      <c r="AV18" s="831">
        <v>0</v>
      </c>
      <c r="AW18" s="756">
        <v>0</v>
      </c>
      <c r="AX18" s="391"/>
      <c r="AY18" s="756"/>
      <c r="AZ18" s="379"/>
      <c r="BA18" s="377"/>
      <c r="BB18" s="392"/>
      <c r="BC18" s="392">
        <f t="shared" si="2"/>
        <v>0</v>
      </c>
      <c r="BD18" s="868">
        <v>12</v>
      </c>
      <c r="BE18" s="352" t="s">
        <v>12</v>
      </c>
      <c r="BF18" s="812">
        <v>214</v>
      </c>
    </row>
    <row r="19" spans="2:58" ht="15">
      <c r="B19" s="350">
        <v>13</v>
      </c>
      <c r="C19" s="352" t="s">
        <v>45</v>
      </c>
      <c r="D19" s="428">
        <v>0</v>
      </c>
      <c r="E19" s="385">
        <v>0</v>
      </c>
      <c r="F19" s="397">
        <v>0</v>
      </c>
      <c r="G19" s="394">
        <v>0</v>
      </c>
      <c r="H19" s="387">
        <v>0</v>
      </c>
      <c r="I19" s="387">
        <v>0</v>
      </c>
      <c r="J19" s="397">
        <v>0</v>
      </c>
      <c r="K19" s="399">
        <v>15</v>
      </c>
      <c r="L19" s="396">
        <v>0</v>
      </c>
      <c r="M19" s="397">
        <v>5</v>
      </c>
      <c r="N19" s="385">
        <v>0</v>
      </c>
      <c r="O19" s="393">
        <v>0</v>
      </c>
      <c r="P19" s="393">
        <v>0</v>
      </c>
      <c r="Q19" s="395">
        <v>0</v>
      </c>
      <c r="R19" s="398">
        <f t="shared" ref="R19:R32" si="3">SUM(D19:Q19)</f>
        <v>20</v>
      </c>
      <c r="S19" s="390">
        <v>0</v>
      </c>
      <c r="T19" s="385">
        <v>0</v>
      </c>
      <c r="U19" s="393">
        <v>0</v>
      </c>
      <c r="V19" s="375">
        <v>0</v>
      </c>
      <c r="W19" s="376">
        <v>0</v>
      </c>
      <c r="X19" s="377">
        <v>0</v>
      </c>
      <c r="Y19" s="377">
        <v>0</v>
      </c>
      <c r="Z19" s="378">
        <v>0</v>
      </c>
      <c r="AA19" s="379">
        <v>14</v>
      </c>
      <c r="AB19" s="377">
        <v>0</v>
      </c>
      <c r="AC19" s="377">
        <v>0</v>
      </c>
      <c r="AD19" s="377">
        <v>0</v>
      </c>
      <c r="AE19" s="377">
        <v>0</v>
      </c>
      <c r="AF19" s="378">
        <v>0</v>
      </c>
      <c r="AG19" s="391">
        <f t="shared" si="0"/>
        <v>14</v>
      </c>
      <c r="AH19" s="390">
        <v>0</v>
      </c>
      <c r="AI19" s="385">
        <v>0</v>
      </c>
      <c r="AJ19" s="393">
        <v>0</v>
      </c>
      <c r="AK19" s="376">
        <v>0</v>
      </c>
      <c r="AL19" s="377">
        <v>0</v>
      </c>
      <c r="AM19" s="377">
        <v>0</v>
      </c>
      <c r="AN19" s="375">
        <v>0</v>
      </c>
      <c r="AO19" s="375">
        <v>0</v>
      </c>
      <c r="AP19" s="377">
        <v>0</v>
      </c>
      <c r="AQ19" s="377">
        <v>0</v>
      </c>
      <c r="AR19" s="379">
        <v>0</v>
      </c>
      <c r="AS19" s="378">
        <v>0</v>
      </c>
      <c r="AT19" s="392">
        <f t="shared" si="1"/>
        <v>0</v>
      </c>
      <c r="AU19" s="756">
        <v>0</v>
      </c>
      <c r="AV19" s="831">
        <v>0</v>
      </c>
      <c r="AW19" s="756">
        <v>0</v>
      </c>
      <c r="AX19" s="391"/>
      <c r="AY19" s="756"/>
      <c r="AZ19" s="379"/>
      <c r="BA19" s="377"/>
      <c r="BB19" s="392"/>
      <c r="BC19" s="392">
        <f t="shared" si="2"/>
        <v>0</v>
      </c>
      <c r="BD19" s="868">
        <v>13</v>
      </c>
      <c r="BE19" s="352" t="s">
        <v>73</v>
      </c>
      <c r="BF19" s="812">
        <v>210</v>
      </c>
    </row>
    <row r="20" spans="2:58" ht="15">
      <c r="B20" s="350">
        <v>14</v>
      </c>
      <c r="C20" s="355" t="s">
        <v>90</v>
      </c>
      <c r="D20" s="428">
        <v>0</v>
      </c>
      <c r="E20" s="385">
        <v>0</v>
      </c>
      <c r="F20" s="393">
        <v>10</v>
      </c>
      <c r="G20" s="394">
        <v>0</v>
      </c>
      <c r="H20" s="387">
        <v>0</v>
      </c>
      <c r="I20" s="385">
        <v>0</v>
      </c>
      <c r="J20" s="393">
        <v>5</v>
      </c>
      <c r="K20" s="395">
        <v>0</v>
      </c>
      <c r="L20" s="396">
        <v>10</v>
      </c>
      <c r="M20" s="397">
        <v>0</v>
      </c>
      <c r="N20" s="385">
        <v>0</v>
      </c>
      <c r="O20" s="393">
        <v>0</v>
      </c>
      <c r="P20" s="393">
        <v>0</v>
      </c>
      <c r="Q20" s="395">
        <v>0</v>
      </c>
      <c r="R20" s="398">
        <f t="shared" si="3"/>
        <v>25</v>
      </c>
      <c r="S20" s="390">
        <v>12</v>
      </c>
      <c r="T20" s="385">
        <v>5</v>
      </c>
      <c r="U20" s="393">
        <v>0</v>
      </c>
      <c r="V20" s="375">
        <v>5</v>
      </c>
      <c r="W20" s="376">
        <v>0</v>
      </c>
      <c r="X20" s="377">
        <v>5</v>
      </c>
      <c r="Y20" s="377">
        <v>0</v>
      </c>
      <c r="Z20" s="378">
        <v>0</v>
      </c>
      <c r="AA20" s="379">
        <v>0</v>
      </c>
      <c r="AB20" s="377">
        <v>0</v>
      </c>
      <c r="AC20" s="377">
        <v>0</v>
      </c>
      <c r="AD20" s="377">
        <v>0</v>
      </c>
      <c r="AE20" s="377">
        <v>0</v>
      </c>
      <c r="AF20" s="378">
        <v>0</v>
      </c>
      <c r="AG20" s="391">
        <f t="shared" si="0"/>
        <v>27</v>
      </c>
      <c r="AH20" s="390">
        <v>0</v>
      </c>
      <c r="AI20" s="385">
        <v>0</v>
      </c>
      <c r="AJ20" s="393">
        <v>0</v>
      </c>
      <c r="AK20" s="376">
        <v>0</v>
      </c>
      <c r="AL20" s="377">
        <v>0</v>
      </c>
      <c r="AM20" s="377">
        <v>0</v>
      </c>
      <c r="AN20" s="375">
        <v>0</v>
      </c>
      <c r="AO20" s="375">
        <v>0</v>
      </c>
      <c r="AP20" s="377">
        <v>0</v>
      </c>
      <c r="AQ20" s="377">
        <v>0</v>
      </c>
      <c r="AR20" s="379">
        <v>0</v>
      </c>
      <c r="AS20" s="378">
        <v>0</v>
      </c>
      <c r="AT20" s="392">
        <f t="shared" si="1"/>
        <v>0</v>
      </c>
      <c r="AU20" s="756">
        <v>0</v>
      </c>
      <c r="AV20" s="831">
        <v>0</v>
      </c>
      <c r="AW20" s="756">
        <v>0</v>
      </c>
      <c r="AX20" s="391"/>
      <c r="AY20" s="756"/>
      <c r="AZ20" s="379"/>
      <c r="BA20" s="377"/>
      <c r="BB20" s="392"/>
      <c r="BC20" s="392">
        <f t="shared" si="2"/>
        <v>0</v>
      </c>
      <c r="BD20" s="868">
        <v>14</v>
      </c>
      <c r="BE20" s="352" t="s">
        <v>48</v>
      </c>
      <c r="BF20" s="812">
        <v>184</v>
      </c>
    </row>
    <row r="21" spans="2:58" ht="15">
      <c r="B21" s="350">
        <v>15</v>
      </c>
      <c r="C21" s="355" t="s">
        <v>143</v>
      </c>
      <c r="D21" s="428">
        <v>0</v>
      </c>
      <c r="E21" s="385">
        <v>0</v>
      </c>
      <c r="F21" s="393">
        <v>0</v>
      </c>
      <c r="G21" s="394">
        <v>0</v>
      </c>
      <c r="H21" s="387">
        <v>0</v>
      </c>
      <c r="I21" s="385">
        <v>0</v>
      </c>
      <c r="J21" s="393">
        <v>0</v>
      </c>
      <c r="K21" s="395">
        <v>0</v>
      </c>
      <c r="L21" s="396">
        <v>10</v>
      </c>
      <c r="M21" s="397">
        <v>0</v>
      </c>
      <c r="N21" s="385">
        <v>0</v>
      </c>
      <c r="O21" s="393">
        <v>0</v>
      </c>
      <c r="P21" s="393">
        <v>0</v>
      </c>
      <c r="Q21" s="395">
        <v>0</v>
      </c>
      <c r="R21" s="398">
        <f t="shared" si="3"/>
        <v>10</v>
      </c>
      <c r="S21" s="390">
        <v>0</v>
      </c>
      <c r="T21" s="385">
        <v>0</v>
      </c>
      <c r="U21" s="393">
        <v>0</v>
      </c>
      <c r="V21" s="375">
        <v>5</v>
      </c>
      <c r="W21" s="376">
        <v>0</v>
      </c>
      <c r="X21" s="377">
        <v>0</v>
      </c>
      <c r="Y21" s="377">
        <v>0</v>
      </c>
      <c r="Z21" s="378">
        <v>0</v>
      </c>
      <c r="AA21" s="379">
        <v>0</v>
      </c>
      <c r="AB21" s="377">
        <v>0</v>
      </c>
      <c r="AC21" s="377">
        <v>0</v>
      </c>
      <c r="AD21" s="377">
        <v>0</v>
      </c>
      <c r="AE21" s="377">
        <v>0</v>
      </c>
      <c r="AF21" s="378">
        <v>0</v>
      </c>
      <c r="AG21" s="391">
        <f t="shared" si="0"/>
        <v>5</v>
      </c>
      <c r="AH21" s="390">
        <v>0</v>
      </c>
      <c r="AI21" s="385">
        <v>0</v>
      </c>
      <c r="AJ21" s="393">
        <v>0</v>
      </c>
      <c r="AK21" s="376">
        <v>0</v>
      </c>
      <c r="AL21" s="377">
        <v>0</v>
      </c>
      <c r="AM21" s="377">
        <v>0</v>
      </c>
      <c r="AN21" s="375">
        <v>0</v>
      </c>
      <c r="AO21" s="375">
        <v>0</v>
      </c>
      <c r="AP21" s="377">
        <v>0</v>
      </c>
      <c r="AQ21" s="377">
        <v>0</v>
      </c>
      <c r="AR21" s="379">
        <v>0</v>
      </c>
      <c r="AS21" s="378">
        <v>0</v>
      </c>
      <c r="AT21" s="392">
        <f t="shared" si="1"/>
        <v>0</v>
      </c>
      <c r="AU21" s="756">
        <v>0</v>
      </c>
      <c r="AV21" s="831">
        <v>0</v>
      </c>
      <c r="AW21" s="756">
        <v>0</v>
      </c>
      <c r="AX21" s="391"/>
      <c r="AY21" s="756"/>
      <c r="AZ21" s="379"/>
      <c r="BA21" s="377"/>
      <c r="BB21" s="392"/>
      <c r="BC21" s="392">
        <f t="shared" si="2"/>
        <v>0</v>
      </c>
      <c r="BD21" s="868">
        <v>15</v>
      </c>
      <c r="BE21" s="352" t="s">
        <v>9</v>
      </c>
      <c r="BF21" s="812">
        <v>166</v>
      </c>
    </row>
    <row r="22" spans="2:58" ht="15">
      <c r="B22" s="350">
        <v>16</v>
      </c>
      <c r="C22" s="352" t="s">
        <v>172</v>
      </c>
      <c r="D22" s="428">
        <v>0</v>
      </c>
      <c r="E22" s="385">
        <v>0</v>
      </c>
      <c r="F22" s="393">
        <v>0</v>
      </c>
      <c r="G22" s="394">
        <v>0</v>
      </c>
      <c r="H22" s="387">
        <v>0</v>
      </c>
      <c r="I22" s="385">
        <v>0</v>
      </c>
      <c r="J22" s="393">
        <v>0</v>
      </c>
      <c r="K22" s="395">
        <v>0</v>
      </c>
      <c r="L22" s="396">
        <v>0</v>
      </c>
      <c r="M22" s="397">
        <v>0</v>
      </c>
      <c r="N22" s="385">
        <v>12</v>
      </c>
      <c r="O22" s="393">
        <v>0</v>
      </c>
      <c r="P22" s="393">
        <v>0</v>
      </c>
      <c r="Q22" s="395">
        <v>0</v>
      </c>
      <c r="R22" s="398">
        <f t="shared" si="3"/>
        <v>12</v>
      </c>
      <c r="S22" s="397">
        <v>5</v>
      </c>
      <c r="T22" s="385">
        <v>0</v>
      </c>
      <c r="U22" s="393">
        <v>0</v>
      </c>
      <c r="V22" s="375">
        <v>0</v>
      </c>
      <c r="W22" s="376">
        <v>0</v>
      </c>
      <c r="X22" s="377">
        <v>0</v>
      </c>
      <c r="Y22" s="377">
        <v>0</v>
      </c>
      <c r="Z22" s="378">
        <v>0</v>
      </c>
      <c r="AA22" s="379">
        <v>0</v>
      </c>
      <c r="AB22" s="377">
        <v>0</v>
      </c>
      <c r="AC22" s="377">
        <v>0</v>
      </c>
      <c r="AD22" s="377">
        <v>0</v>
      </c>
      <c r="AE22" s="377">
        <v>0</v>
      </c>
      <c r="AF22" s="378">
        <v>0</v>
      </c>
      <c r="AG22" s="391">
        <f t="shared" si="0"/>
        <v>5</v>
      </c>
      <c r="AH22" s="397">
        <v>5</v>
      </c>
      <c r="AI22" s="385">
        <v>0</v>
      </c>
      <c r="AJ22" s="393">
        <v>0</v>
      </c>
      <c r="AK22" s="376">
        <v>0</v>
      </c>
      <c r="AL22" s="377">
        <v>0</v>
      </c>
      <c r="AM22" s="377">
        <v>0</v>
      </c>
      <c r="AN22" s="375">
        <v>0</v>
      </c>
      <c r="AO22" s="375">
        <v>0</v>
      </c>
      <c r="AP22" s="377">
        <v>0</v>
      </c>
      <c r="AQ22" s="377">
        <v>0</v>
      </c>
      <c r="AR22" s="379">
        <v>0</v>
      </c>
      <c r="AS22" s="378">
        <v>0</v>
      </c>
      <c r="AT22" s="392">
        <f t="shared" si="1"/>
        <v>5</v>
      </c>
      <c r="AU22" s="756">
        <v>0</v>
      </c>
      <c r="AV22" s="830">
        <v>0</v>
      </c>
      <c r="AW22" s="756">
        <v>0</v>
      </c>
      <c r="AX22" s="391"/>
      <c r="AY22" s="756"/>
      <c r="AZ22" s="379"/>
      <c r="BA22" s="377"/>
      <c r="BB22" s="392"/>
      <c r="BC22" s="392">
        <f t="shared" si="2"/>
        <v>0</v>
      </c>
      <c r="BD22" s="868">
        <v>16</v>
      </c>
      <c r="BE22" s="352" t="s">
        <v>127</v>
      </c>
      <c r="BF22" s="812">
        <v>166</v>
      </c>
    </row>
    <row r="23" spans="2:58" ht="15">
      <c r="B23" s="350">
        <v>17</v>
      </c>
      <c r="C23" s="355" t="s">
        <v>144</v>
      </c>
      <c r="D23" s="428">
        <v>0</v>
      </c>
      <c r="E23" s="385">
        <v>0</v>
      </c>
      <c r="F23" s="393">
        <v>0</v>
      </c>
      <c r="G23" s="394">
        <v>0</v>
      </c>
      <c r="H23" s="387">
        <v>0</v>
      </c>
      <c r="I23" s="385">
        <v>0</v>
      </c>
      <c r="J23" s="393">
        <v>0</v>
      </c>
      <c r="K23" s="395">
        <v>0</v>
      </c>
      <c r="L23" s="396">
        <v>10</v>
      </c>
      <c r="M23" s="397">
        <v>0</v>
      </c>
      <c r="N23" s="385">
        <v>0</v>
      </c>
      <c r="O23" s="393">
        <v>0</v>
      </c>
      <c r="P23" s="393">
        <v>0</v>
      </c>
      <c r="Q23" s="395">
        <v>0</v>
      </c>
      <c r="R23" s="398">
        <f t="shared" si="3"/>
        <v>10</v>
      </c>
      <c r="S23" s="390">
        <v>5</v>
      </c>
      <c r="T23" s="385">
        <v>0</v>
      </c>
      <c r="U23" s="393">
        <v>0</v>
      </c>
      <c r="V23" s="375">
        <v>0</v>
      </c>
      <c r="W23" s="376">
        <v>0</v>
      </c>
      <c r="X23" s="377">
        <v>0</v>
      </c>
      <c r="Y23" s="377">
        <v>0</v>
      </c>
      <c r="Z23" s="378">
        <v>0</v>
      </c>
      <c r="AA23" s="379">
        <v>0</v>
      </c>
      <c r="AB23" s="377">
        <v>0</v>
      </c>
      <c r="AC23" s="377">
        <v>0</v>
      </c>
      <c r="AD23" s="377">
        <v>0</v>
      </c>
      <c r="AE23" s="377">
        <v>0</v>
      </c>
      <c r="AF23" s="378">
        <v>0</v>
      </c>
      <c r="AG23" s="391">
        <f t="shared" si="0"/>
        <v>5</v>
      </c>
      <c r="AH23" s="390">
        <v>0</v>
      </c>
      <c r="AI23" s="385">
        <v>0</v>
      </c>
      <c r="AJ23" s="393">
        <v>0</v>
      </c>
      <c r="AK23" s="376">
        <v>0</v>
      </c>
      <c r="AL23" s="377">
        <v>0</v>
      </c>
      <c r="AM23" s="377">
        <v>0</v>
      </c>
      <c r="AN23" s="375">
        <v>0</v>
      </c>
      <c r="AO23" s="375">
        <v>0</v>
      </c>
      <c r="AP23" s="377">
        <v>0</v>
      </c>
      <c r="AQ23" s="377">
        <v>0</v>
      </c>
      <c r="AR23" s="379">
        <v>0</v>
      </c>
      <c r="AS23" s="378">
        <v>0</v>
      </c>
      <c r="AT23" s="392">
        <f t="shared" si="1"/>
        <v>0</v>
      </c>
      <c r="AU23" s="756">
        <v>0</v>
      </c>
      <c r="AV23" s="831">
        <v>0</v>
      </c>
      <c r="AW23" s="756">
        <v>0</v>
      </c>
      <c r="AX23" s="391"/>
      <c r="AY23" s="756"/>
      <c r="AZ23" s="379"/>
      <c r="BA23" s="377"/>
      <c r="BB23" s="392"/>
      <c r="BC23" s="392">
        <f t="shared" si="2"/>
        <v>0</v>
      </c>
      <c r="BD23" s="868">
        <v>17</v>
      </c>
      <c r="BE23" s="352" t="s">
        <v>122</v>
      </c>
      <c r="BF23" s="812">
        <v>164</v>
      </c>
    </row>
    <row r="24" spans="2:58" ht="15">
      <c r="B24" s="350">
        <v>18</v>
      </c>
      <c r="C24" s="355" t="s">
        <v>39</v>
      </c>
      <c r="D24" s="396">
        <v>0</v>
      </c>
      <c r="E24" s="385">
        <v>0</v>
      </c>
      <c r="F24" s="393">
        <v>0</v>
      </c>
      <c r="G24" s="394">
        <v>0</v>
      </c>
      <c r="H24" s="387">
        <v>5</v>
      </c>
      <c r="I24" s="385">
        <v>0</v>
      </c>
      <c r="J24" s="393">
        <v>0</v>
      </c>
      <c r="K24" s="395">
        <v>33</v>
      </c>
      <c r="L24" s="396">
        <v>5</v>
      </c>
      <c r="M24" s="397">
        <v>5</v>
      </c>
      <c r="N24" s="385">
        <v>5</v>
      </c>
      <c r="O24" s="393">
        <v>12</v>
      </c>
      <c r="P24" s="393">
        <v>0</v>
      </c>
      <c r="Q24" s="395">
        <v>0</v>
      </c>
      <c r="R24" s="398">
        <f t="shared" si="3"/>
        <v>65</v>
      </c>
      <c r="S24" s="390">
        <v>5</v>
      </c>
      <c r="T24" s="385">
        <v>5</v>
      </c>
      <c r="U24" s="393">
        <v>0</v>
      </c>
      <c r="V24" s="375">
        <v>10</v>
      </c>
      <c r="W24" s="376">
        <v>0</v>
      </c>
      <c r="X24" s="377">
        <v>0</v>
      </c>
      <c r="Y24" s="377">
        <v>10</v>
      </c>
      <c r="Z24" s="378">
        <v>0</v>
      </c>
      <c r="AA24" s="379">
        <v>15</v>
      </c>
      <c r="AB24" s="377">
        <v>0</v>
      </c>
      <c r="AC24" s="377">
        <v>10</v>
      </c>
      <c r="AD24" s="377">
        <v>15</v>
      </c>
      <c r="AE24" s="377">
        <v>0</v>
      </c>
      <c r="AF24" s="378">
        <v>0</v>
      </c>
      <c r="AG24" s="391">
        <f t="shared" si="0"/>
        <v>70</v>
      </c>
      <c r="AH24" s="390">
        <v>15</v>
      </c>
      <c r="AI24" s="385">
        <v>5</v>
      </c>
      <c r="AJ24" s="393">
        <v>5</v>
      </c>
      <c r="AK24" s="376">
        <v>0</v>
      </c>
      <c r="AL24" s="377">
        <v>13</v>
      </c>
      <c r="AM24" s="377">
        <v>0</v>
      </c>
      <c r="AN24" s="375">
        <v>5</v>
      </c>
      <c r="AO24" s="375">
        <v>5</v>
      </c>
      <c r="AP24" s="377">
        <v>0</v>
      </c>
      <c r="AQ24" s="377">
        <v>14</v>
      </c>
      <c r="AR24" s="379">
        <v>12</v>
      </c>
      <c r="AS24" s="378">
        <v>5</v>
      </c>
      <c r="AT24" s="392">
        <f t="shared" si="1"/>
        <v>79</v>
      </c>
      <c r="AU24" s="756">
        <v>0</v>
      </c>
      <c r="AV24" s="831">
        <v>5</v>
      </c>
      <c r="AW24" s="756">
        <v>0</v>
      </c>
      <c r="AX24" s="391"/>
      <c r="AY24" s="756"/>
      <c r="AZ24" s="379"/>
      <c r="BA24" s="377"/>
      <c r="BB24" s="392"/>
      <c r="BC24" s="392">
        <f t="shared" si="2"/>
        <v>5</v>
      </c>
      <c r="BD24" s="868">
        <v>18</v>
      </c>
      <c r="BE24" s="352" t="s">
        <v>43</v>
      </c>
      <c r="BF24" s="812">
        <v>162</v>
      </c>
    </row>
    <row r="25" spans="2:58" ht="15">
      <c r="B25" s="350">
        <v>19</v>
      </c>
      <c r="C25" s="352" t="s">
        <v>136</v>
      </c>
      <c r="D25" s="428">
        <v>0</v>
      </c>
      <c r="E25" s="385">
        <v>5</v>
      </c>
      <c r="F25" s="393">
        <v>5</v>
      </c>
      <c r="G25" s="394">
        <v>0</v>
      </c>
      <c r="H25" s="387">
        <v>0</v>
      </c>
      <c r="I25" s="385">
        <v>0</v>
      </c>
      <c r="J25" s="393">
        <v>0</v>
      </c>
      <c r="K25" s="395">
        <v>0</v>
      </c>
      <c r="L25" s="396">
        <v>0</v>
      </c>
      <c r="M25" s="397">
        <v>0</v>
      </c>
      <c r="N25" s="385">
        <v>0</v>
      </c>
      <c r="O25" s="393">
        <v>0</v>
      </c>
      <c r="P25" s="393">
        <v>0</v>
      </c>
      <c r="Q25" s="395">
        <v>0</v>
      </c>
      <c r="R25" s="398">
        <f t="shared" si="3"/>
        <v>10</v>
      </c>
      <c r="S25" s="397">
        <v>0</v>
      </c>
      <c r="T25" s="385">
        <v>0</v>
      </c>
      <c r="U25" s="393">
        <v>0</v>
      </c>
      <c r="V25" s="375">
        <v>0</v>
      </c>
      <c r="W25" s="376">
        <v>0</v>
      </c>
      <c r="X25" s="377">
        <v>0</v>
      </c>
      <c r="Y25" s="377">
        <v>0</v>
      </c>
      <c r="Z25" s="378">
        <v>11</v>
      </c>
      <c r="AA25" s="379">
        <v>0</v>
      </c>
      <c r="AB25" s="377">
        <v>0</v>
      </c>
      <c r="AC25" s="377">
        <v>0</v>
      </c>
      <c r="AD25" s="377">
        <v>0</v>
      </c>
      <c r="AE25" s="377">
        <v>0</v>
      </c>
      <c r="AF25" s="378">
        <v>0</v>
      </c>
      <c r="AG25" s="391">
        <f t="shared" si="0"/>
        <v>11</v>
      </c>
      <c r="AH25" s="397">
        <v>0</v>
      </c>
      <c r="AI25" s="385">
        <v>0</v>
      </c>
      <c r="AJ25" s="393">
        <v>0</v>
      </c>
      <c r="AK25" s="376">
        <v>0</v>
      </c>
      <c r="AL25" s="377">
        <v>5</v>
      </c>
      <c r="AM25" s="377">
        <v>0</v>
      </c>
      <c r="AN25" s="375">
        <v>0</v>
      </c>
      <c r="AO25" s="375">
        <v>0</v>
      </c>
      <c r="AP25" s="377">
        <v>0</v>
      </c>
      <c r="AQ25" s="377">
        <v>0</v>
      </c>
      <c r="AR25" s="379">
        <v>0</v>
      </c>
      <c r="AS25" s="378">
        <v>0</v>
      </c>
      <c r="AT25" s="392">
        <f t="shared" si="1"/>
        <v>5</v>
      </c>
      <c r="AU25" s="756">
        <v>0</v>
      </c>
      <c r="AV25" s="830">
        <v>0</v>
      </c>
      <c r="AW25" s="756">
        <v>0</v>
      </c>
      <c r="AX25" s="391"/>
      <c r="AY25" s="756"/>
      <c r="AZ25" s="379"/>
      <c r="BA25" s="377"/>
      <c r="BB25" s="392"/>
      <c r="BC25" s="392">
        <f t="shared" si="2"/>
        <v>0</v>
      </c>
      <c r="BD25" s="868">
        <v>19</v>
      </c>
      <c r="BE25" s="352" t="s">
        <v>62</v>
      </c>
      <c r="BF25" s="812">
        <v>159</v>
      </c>
    </row>
    <row r="26" spans="2:58" ht="15">
      <c r="B26" s="350">
        <v>20</v>
      </c>
      <c r="C26" s="355" t="s">
        <v>137</v>
      </c>
      <c r="D26" s="396">
        <v>0</v>
      </c>
      <c r="E26" s="385">
        <v>0</v>
      </c>
      <c r="F26" s="393">
        <v>0</v>
      </c>
      <c r="G26" s="394">
        <v>0</v>
      </c>
      <c r="H26" s="387">
        <v>5</v>
      </c>
      <c r="I26" s="385">
        <v>0</v>
      </c>
      <c r="J26" s="393">
        <v>0</v>
      </c>
      <c r="K26" s="395">
        <v>0</v>
      </c>
      <c r="L26" s="396">
        <v>10</v>
      </c>
      <c r="M26" s="397">
        <v>0</v>
      </c>
      <c r="N26" s="385">
        <v>0</v>
      </c>
      <c r="O26" s="393">
        <v>0</v>
      </c>
      <c r="P26" s="393">
        <v>0</v>
      </c>
      <c r="Q26" s="395">
        <v>0</v>
      </c>
      <c r="R26" s="398">
        <f t="shared" si="3"/>
        <v>15</v>
      </c>
      <c r="S26" s="390">
        <v>5</v>
      </c>
      <c r="T26" s="385">
        <v>0</v>
      </c>
      <c r="U26" s="393">
        <v>0</v>
      </c>
      <c r="V26" s="375">
        <v>8</v>
      </c>
      <c r="W26" s="376">
        <v>0</v>
      </c>
      <c r="X26" s="377">
        <v>0</v>
      </c>
      <c r="Y26" s="377">
        <v>0</v>
      </c>
      <c r="Z26" s="378">
        <v>0</v>
      </c>
      <c r="AA26" s="379">
        <v>0</v>
      </c>
      <c r="AB26" s="377">
        <v>0</v>
      </c>
      <c r="AC26" s="377">
        <v>0</v>
      </c>
      <c r="AD26" s="377">
        <v>0</v>
      </c>
      <c r="AE26" s="377">
        <v>0</v>
      </c>
      <c r="AF26" s="378">
        <v>0</v>
      </c>
      <c r="AG26" s="391">
        <f t="shared" si="0"/>
        <v>13</v>
      </c>
      <c r="AH26" s="390">
        <v>0</v>
      </c>
      <c r="AI26" s="385">
        <v>0</v>
      </c>
      <c r="AJ26" s="393">
        <v>0</v>
      </c>
      <c r="AK26" s="376">
        <v>0</v>
      </c>
      <c r="AL26" s="377">
        <v>0</v>
      </c>
      <c r="AM26" s="377">
        <v>0</v>
      </c>
      <c r="AN26" s="375">
        <v>0</v>
      </c>
      <c r="AO26" s="375">
        <v>0</v>
      </c>
      <c r="AP26" s="377">
        <v>0</v>
      </c>
      <c r="AQ26" s="377">
        <v>0</v>
      </c>
      <c r="AR26" s="379">
        <v>0</v>
      </c>
      <c r="AS26" s="378">
        <v>0</v>
      </c>
      <c r="AT26" s="392">
        <f t="shared" si="1"/>
        <v>0</v>
      </c>
      <c r="AU26" s="756">
        <v>0</v>
      </c>
      <c r="AV26" s="831">
        <v>0</v>
      </c>
      <c r="AW26" s="756">
        <v>0</v>
      </c>
      <c r="AX26" s="391"/>
      <c r="AY26" s="756"/>
      <c r="AZ26" s="379"/>
      <c r="BA26" s="377"/>
      <c r="BB26" s="392"/>
      <c r="BC26" s="392">
        <f t="shared" si="2"/>
        <v>0</v>
      </c>
      <c r="BD26" s="868">
        <v>20</v>
      </c>
      <c r="BE26" s="352" t="s">
        <v>10</v>
      </c>
      <c r="BF26" s="812">
        <v>157</v>
      </c>
    </row>
    <row r="27" spans="2:58" ht="15">
      <c r="B27" s="350">
        <v>21</v>
      </c>
      <c r="C27" s="355" t="s">
        <v>138</v>
      </c>
      <c r="D27" s="396">
        <v>0</v>
      </c>
      <c r="E27" s="385">
        <v>0</v>
      </c>
      <c r="F27" s="393">
        <v>0</v>
      </c>
      <c r="G27" s="394">
        <v>0</v>
      </c>
      <c r="H27" s="387">
        <v>0</v>
      </c>
      <c r="I27" s="385">
        <v>0</v>
      </c>
      <c r="J27" s="393">
        <v>0</v>
      </c>
      <c r="K27" s="395">
        <v>15</v>
      </c>
      <c r="L27" s="396">
        <v>0</v>
      </c>
      <c r="M27" s="397">
        <v>0</v>
      </c>
      <c r="N27" s="385">
        <v>0</v>
      </c>
      <c r="O27" s="393">
        <v>0</v>
      </c>
      <c r="P27" s="393">
        <v>0</v>
      </c>
      <c r="Q27" s="395">
        <v>0</v>
      </c>
      <c r="R27" s="398">
        <f t="shared" si="3"/>
        <v>15</v>
      </c>
      <c r="S27" s="390">
        <v>13</v>
      </c>
      <c r="T27" s="385">
        <v>0</v>
      </c>
      <c r="U27" s="393">
        <v>5</v>
      </c>
      <c r="V27" s="375">
        <v>0</v>
      </c>
      <c r="W27" s="376">
        <v>0</v>
      </c>
      <c r="X27" s="377">
        <v>0</v>
      </c>
      <c r="Y27" s="377">
        <v>5</v>
      </c>
      <c r="Z27" s="378">
        <v>0</v>
      </c>
      <c r="AA27" s="379">
        <v>0</v>
      </c>
      <c r="AB27" s="377">
        <v>0</v>
      </c>
      <c r="AC27" s="377">
        <v>0</v>
      </c>
      <c r="AD27" s="377">
        <v>0</v>
      </c>
      <c r="AE27" s="377">
        <v>0</v>
      </c>
      <c r="AF27" s="378">
        <v>0</v>
      </c>
      <c r="AG27" s="391">
        <f t="shared" si="0"/>
        <v>23</v>
      </c>
      <c r="AH27" s="390">
        <v>5</v>
      </c>
      <c r="AI27" s="385">
        <v>0</v>
      </c>
      <c r="AJ27" s="393">
        <v>5</v>
      </c>
      <c r="AK27" s="376">
        <v>0</v>
      </c>
      <c r="AL27" s="377">
        <v>0</v>
      </c>
      <c r="AM27" s="377">
        <v>0</v>
      </c>
      <c r="AN27" s="375">
        <v>0</v>
      </c>
      <c r="AO27" s="375">
        <v>0</v>
      </c>
      <c r="AP27" s="377">
        <v>0</v>
      </c>
      <c r="AQ27" s="377">
        <v>0</v>
      </c>
      <c r="AR27" s="379">
        <v>0</v>
      </c>
      <c r="AS27" s="378">
        <v>0</v>
      </c>
      <c r="AT27" s="392">
        <f t="shared" si="1"/>
        <v>10</v>
      </c>
      <c r="AU27" s="756">
        <v>0</v>
      </c>
      <c r="AV27" s="831">
        <v>0</v>
      </c>
      <c r="AW27" s="756">
        <v>0</v>
      </c>
      <c r="AX27" s="391"/>
      <c r="AY27" s="756"/>
      <c r="AZ27" s="379"/>
      <c r="BA27" s="377"/>
      <c r="BB27" s="392"/>
      <c r="BC27" s="392">
        <f t="shared" si="2"/>
        <v>0</v>
      </c>
      <c r="BD27" s="868">
        <v>21</v>
      </c>
      <c r="BE27" s="352" t="s">
        <v>11</v>
      </c>
      <c r="BF27" s="812">
        <v>145</v>
      </c>
    </row>
    <row r="28" spans="2:58" ht="15">
      <c r="B28" s="350">
        <v>22</v>
      </c>
      <c r="C28" s="355" t="s">
        <v>125</v>
      </c>
      <c r="D28" s="396">
        <v>0</v>
      </c>
      <c r="E28" s="385">
        <v>0</v>
      </c>
      <c r="F28" s="393">
        <v>0</v>
      </c>
      <c r="G28" s="394">
        <v>0</v>
      </c>
      <c r="H28" s="387">
        <v>0</v>
      </c>
      <c r="I28" s="385">
        <v>0</v>
      </c>
      <c r="J28" s="393">
        <v>0</v>
      </c>
      <c r="K28" s="395">
        <v>31</v>
      </c>
      <c r="L28" s="396">
        <v>5</v>
      </c>
      <c r="M28" s="397">
        <v>0</v>
      </c>
      <c r="N28" s="385">
        <v>5</v>
      </c>
      <c r="O28" s="393">
        <v>0</v>
      </c>
      <c r="P28" s="393">
        <v>0</v>
      </c>
      <c r="Q28" s="395">
        <v>0</v>
      </c>
      <c r="R28" s="398">
        <f t="shared" si="3"/>
        <v>41</v>
      </c>
      <c r="S28" s="744">
        <v>0</v>
      </c>
      <c r="T28" s="385">
        <v>10</v>
      </c>
      <c r="U28" s="393">
        <v>15</v>
      </c>
      <c r="V28" s="375">
        <v>5</v>
      </c>
      <c r="W28" s="376">
        <v>0</v>
      </c>
      <c r="X28" s="377">
        <v>0</v>
      </c>
      <c r="Y28" s="377">
        <v>0</v>
      </c>
      <c r="Z28" s="378">
        <v>0</v>
      </c>
      <c r="AA28" s="379">
        <v>0</v>
      </c>
      <c r="AB28" s="377">
        <v>0</v>
      </c>
      <c r="AC28" s="377">
        <v>0</v>
      </c>
      <c r="AD28" s="377">
        <v>0</v>
      </c>
      <c r="AE28" s="377">
        <v>0</v>
      </c>
      <c r="AF28" s="378">
        <v>0</v>
      </c>
      <c r="AG28" s="391">
        <f t="shared" si="0"/>
        <v>30</v>
      </c>
      <c r="AH28" s="744">
        <v>13</v>
      </c>
      <c r="AI28" s="385">
        <v>0</v>
      </c>
      <c r="AJ28" s="393">
        <v>5</v>
      </c>
      <c r="AK28" s="376">
        <v>0</v>
      </c>
      <c r="AL28" s="377">
        <v>0</v>
      </c>
      <c r="AM28" s="377">
        <v>0</v>
      </c>
      <c r="AN28" s="375">
        <v>0</v>
      </c>
      <c r="AO28" s="375">
        <v>5</v>
      </c>
      <c r="AP28" s="377">
        <v>0</v>
      </c>
      <c r="AQ28" s="377">
        <v>0</v>
      </c>
      <c r="AR28" s="379">
        <v>0</v>
      </c>
      <c r="AS28" s="378">
        <v>5</v>
      </c>
      <c r="AT28" s="392">
        <f t="shared" si="1"/>
        <v>28</v>
      </c>
      <c r="AU28" s="756">
        <v>0</v>
      </c>
      <c r="AV28" s="831">
        <v>0</v>
      </c>
      <c r="AW28" s="756">
        <v>0</v>
      </c>
      <c r="AX28" s="391"/>
      <c r="AY28" s="756"/>
      <c r="AZ28" s="379"/>
      <c r="BA28" s="377"/>
      <c r="BB28" s="392"/>
      <c r="BC28" s="392">
        <f t="shared" si="2"/>
        <v>0</v>
      </c>
      <c r="BD28" s="868">
        <v>22</v>
      </c>
      <c r="BE28" s="352" t="s">
        <v>58</v>
      </c>
      <c r="BF28" s="812">
        <v>143</v>
      </c>
    </row>
    <row r="29" spans="2:58" ht="15">
      <c r="B29" s="350">
        <v>23</v>
      </c>
      <c r="C29" s="352" t="s">
        <v>54</v>
      </c>
      <c r="D29" s="428">
        <v>0</v>
      </c>
      <c r="E29" s="385">
        <v>5</v>
      </c>
      <c r="F29" s="393">
        <v>0</v>
      </c>
      <c r="G29" s="394">
        <v>0</v>
      </c>
      <c r="H29" s="387">
        <v>10</v>
      </c>
      <c r="I29" s="385">
        <v>5</v>
      </c>
      <c r="J29" s="393">
        <v>0</v>
      </c>
      <c r="K29" s="395">
        <v>0</v>
      </c>
      <c r="L29" s="396">
        <v>12</v>
      </c>
      <c r="M29" s="397">
        <v>5</v>
      </c>
      <c r="N29" s="385">
        <v>0</v>
      </c>
      <c r="O29" s="393">
        <v>0</v>
      </c>
      <c r="P29" s="393">
        <v>0</v>
      </c>
      <c r="Q29" s="395">
        <v>0</v>
      </c>
      <c r="R29" s="398">
        <f t="shared" si="3"/>
        <v>37</v>
      </c>
      <c r="S29" s="390">
        <v>5</v>
      </c>
      <c r="T29" s="385">
        <v>5</v>
      </c>
      <c r="U29" s="393">
        <v>0</v>
      </c>
      <c r="V29" s="375">
        <v>5</v>
      </c>
      <c r="W29" s="376">
        <v>0</v>
      </c>
      <c r="X29" s="377">
        <v>5</v>
      </c>
      <c r="Y29" s="377">
        <v>0</v>
      </c>
      <c r="Z29" s="378">
        <v>0</v>
      </c>
      <c r="AA29" s="379">
        <v>5</v>
      </c>
      <c r="AB29" s="377">
        <v>0</v>
      </c>
      <c r="AC29" s="377">
        <v>0</v>
      </c>
      <c r="AD29" s="377">
        <v>0</v>
      </c>
      <c r="AE29" s="377">
        <v>0</v>
      </c>
      <c r="AF29" s="378">
        <v>0</v>
      </c>
      <c r="AG29" s="391">
        <f t="shared" si="0"/>
        <v>25</v>
      </c>
      <c r="AH29" s="390">
        <v>5</v>
      </c>
      <c r="AI29" s="385">
        <v>8</v>
      </c>
      <c r="AJ29" s="393">
        <v>0</v>
      </c>
      <c r="AK29" s="376">
        <v>0</v>
      </c>
      <c r="AL29" s="377">
        <v>0</v>
      </c>
      <c r="AM29" s="377">
        <v>0</v>
      </c>
      <c r="AN29" s="375">
        <v>0</v>
      </c>
      <c r="AO29" s="375">
        <v>0</v>
      </c>
      <c r="AP29" s="377">
        <v>0</v>
      </c>
      <c r="AQ29" s="377">
        <v>0</v>
      </c>
      <c r="AR29" s="379">
        <v>0</v>
      </c>
      <c r="AS29" s="378">
        <v>0</v>
      </c>
      <c r="AT29" s="392">
        <f t="shared" si="1"/>
        <v>13</v>
      </c>
      <c r="AU29" s="756">
        <v>0</v>
      </c>
      <c r="AV29" s="831">
        <v>0</v>
      </c>
      <c r="AW29" s="756">
        <v>0</v>
      </c>
      <c r="AX29" s="391"/>
      <c r="AY29" s="756"/>
      <c r="AZ29" s="379"/>
      <c r="BA29" s="377"/>
      <c r="BB29" s="392"/>
      <c r="BC29" s="392">
        <f t="shared" si="2"/>
        <v>0</v>
      </c>
      <c r="BD29" s="868">
        <v>23</v>
      </c>
      <c r="BE29" s="352" t="s">
        <v>131</v>
      </c>
      <c r="BF29" s="812">
        <v>141</v>
      </c>
    </row>
    <row r="30" spans="2:58" ht="15">
      <c r="B30" s="350">
        <v>24</v>
      </c>
      <c r="C30" s="352" t="s">
        <v>58</v>
      </c>
      <c r="D30" s="428">
        <v>0</v>
      </c>
      <c r="E30" s="385">
        <v>0</v>
      </c>
      <c r="F30" s="393">
        <v>0</v>
      </c>
      <c r="G30" s="394">
        <v>0</v>
      </c>
      <c r="H30" s="387">
        <v>0</v>
      </c>
      <c r="I30" s="385">
        <v>0</v>
      </c>
      <c r="J30" s="393">
        <v>0</v>
      </c>
      <c r="K30" s="395">
        <v>15</v>
      </c>
      <c r="L30" s="396">
        <v>5</v>
      </c>
      <c r="M30" s="397">
        <v>5</v>
      </c>
      <c r="N30" s="385">
        <v>0</v>
      </c>
      <c r="O30" s="393">
        <v>5</v>
      </c>
      <c r="P30" s="393">
        <v>0</v>
      </c>
      <c r="Q30" s="395">
        <v>0</v>
      </c>
      <c r="R30" s="398">
        <f t="shared" si="3"/>
        <v>30</v>
      </c>
      <c r="S30" s="390">
        <v>5</v>
      </c>
      <c r="T30" s="385">
        <v>12</v>
      </c>
      <c r="U30" s="393">
        <v>5</v>
      </c>
      <c r="V30" s="375">
        <v>5</v>
      </c>
      <c r="W30" s="376">
        <v>14</v>
      </c>
      <c r="X30" s="377">
        <v>0</v>
      </c>
      <c r="Y30" s="377">
        <v>5</v>
      </c>
      <c r="Z30" s="378">
        <v>0</v>
      </c>
      <c r="AA30" s="379">
        <v>5</v>
      </c>
      <c r="AB30" s="377">
        <v>5</v>
      </c>
      <c r="AC30" s="377">
        <v>0</v>
      </c>
      <c r="AD30" s="377">
        <v>0</v>
      </c>
      <c r="AE30" s="377">
        <v>0</v>
      </c>
      <c r="AF30" s="378">
        <v>0</v>
      </c>
      <c r="AG30" s="391">
        <f t="shared" si="0"/>
        <v>56</v>
      </c>
      <c r="AH30" s="390">
        <v>0</v>
      </c>
      <c r="AI30" s="385">
        <v>5</v>
      </c>
      <c r="AJ30" s="393">
        <v>0</v>
      </c>
      <c r="AK30" s="376">
        <v>0</v>
      </c>
      <c r="AL30" s="377">
        <v>5</v>
      </c>
      <c r="AM30" s="377">
        <v>10</v>
      </c>
      <c r="AN30" s="375">
        <v>14</v>
      </c>
      <c r="AO30" s="375">
        <v>5</v>
      </c>
      <c r="AP30" s="377">
        <v>0</v>
      </c>
      <c r="AQ30" s="377">
        <v>8</v>
      </c>
      <c r="AR30" s="379">
        <v>0</v>
      </c>
      <c r="AS30" s="378">
        <v>5</v>
      </c>
      <c r="AT30" s="392">
        <f t="shared" si="1"/>
        <v>52</v>
      </c>
      <c r="AU30" s="756">
        <v>0</v>
      </c>
      <c r="AV30" s="831">
        <v>5</v>
      </c>
      <c r="AW30" s="756">
        <v>0</v>
      </c>
      <c r="AX30" s="391"/>
      <c r="AY30" s="756"/>
      <c r="AZ30" s="379"/>
      <c r="BA30" s="377"/>
      <c r="BB30" s="392"/>
      <c r="BC30" s="392">
        <f t="shared" si="2"/>
        <v>5</v>
      </c>
      <c r="BD30" s="868">
        <v>24</v>
      </c>
      <c r="BE30" s="352" t="s">
        <v>189</v>
      </c>
      <c r="BF30" s="812">
        <v>136</v>
      </c>
    </row>
    <row r="31" spans="2:58" ht="15">
      <c r="B31" s="350">
        <v>25</v>
      </c>
      <c r="C31" s="352" t="s">
        <v>57</v>
      </c>
      <c r="D31" s="428">
        <v>5</v>
      </c>
      <c r="E31" s="385">
        <v>0</v>
      </c>
      <c r="F31" s="393">
        <v>0</v>
      </c>
      <c r="G31" s="394">
        <v>5</v>
      </c>
      <c r="H31" s="387">
        <v>0</v>
      </c>
      <c r="I31" s="385">
        <v>5</v>
      </c>
      <c r="J31" s="393">
        <v>0</v>
      </c>
      <c r="K31" s="395">
        <v>0</v>
      </c>
      <c r="L31" s="396">
        <v>0</v>
      </c>
      <c r="M31" s="397">
        <v>0</v>
      </c>
      <c r="N31" s="385">
        <v>0</v>
      </c>
      <c r="O31" s="393">
        <v>0</v>
      </c>
      <c r="P31" s="393">
        <v>0</v>
      </c>
      <c r="Q31" s="395">
        <v>5</v>
      </c>
      <c r="R31" s="398">
        <f t="shared" si="3"/>
        <v>20</v>
      </c>
      <c r="S31" s="390">
        <v>5</v>
      </c>
      <c r="T31" s="385">
        <v>0</v>
      </c>
      <c r="U31" s="385">
        <v>0</v>
      </c>
      <c r="V31" s="375">
        <v>5</v>
      </c>
      <c r="W31" s="376">
        <v>5</v>
      </c>
      <c r="X31" s="377">
        <v>0</v>
      </c>
      <c r="Y31" s="377">
        <v>0</v>
      </c>
      <c r="Z31" s="378">
        <v>0</v>
      </c>
      <c r="AA31" s="379">
        <v>5</v>
      </c>
      <c r="AB31" s="377">
        <v>0</v>
      </c>
      <c r="AC31" s="377">
        <v>0</v>
      </c>
      <c r="AD31" s="377">
        <v>5</v>
      </c>
      <c r="AE31" s="377">
        <v>0</v>
      </c>
      <c r="AF31" s="378">
        <v>0</v>
      </c>
      <c r="AG31" s="391">
        <f t="shared" si="0"/>
        <v>25</v>
      </c>
      <c r="AH31" s="390">
        <v>0</v>
      </c>
      <c r="AI31" s="385">
        <v>5</v>
      </c>
      <c r="AJ31" s="385">
        <v>0</v>
      </c>
      <c r="AK31" s="376">
        <v>0</v>
      </c>
      <c r="AL31" s="377">
        <v>0</v>
      </c>
      <c r="AM31" s="377">
        <v>0</v>
      </c>
      <c r="AN31" s="375">
        <v>0</v>
      </c>
      <c r="AO31" s="375">
        <v>5</v>
      </c>
      <c r="AP31" s="377">
        <v>0</v>
      </c>
      <c r="AQ31" s="377">
        <v>0</v>
      </c>
      <c r="AR31" s="379">
        <v>0</v>
      </c>
      <c r="AS31" s="378">
        <v>0</v>
      </c>
      <c r="AT31" s="392">
        <f t="shared" si="1"/>
        <v>10</v>
      </c>
      <c r="AU31" s="756">
        <v>0</v>
      </c>
      <c r="AV31" s="831">
        <v>0</v>
      </c>
      <c r="AW31" s="756">
        <v>0</v>
      </c>
      <c r="AX31" s="391"/>
      <c r="AY31" s="756"/>
      <c r="AZ31" s="379"/>
      <c r="BA31" s="377"/>
      <c r="BB31" s="392"/>
      <c r="BC31" s="392">
        <f t="shared" si="2"/>
        <v>0</v>
      </c>
      <c r="BD31" s="868">
        <v>25</v>
      </c>
      <c r="BE31" s="352" t="s">
        <v>74</v>
      </c>
      <c r="BF31" s="812">
        <v>130</v>
      </c>
    </row>
    <row r="32" spans="2:58" ht="15">
      <c r="B32" s="350">
        <v>26</v>
      </c>
      <c r="C32" s="352" t="s">
        <v>145</v>
      </c>
      <c r="D32" s="428">
        <v>0</v>
      </c>
      <c r="E32" s="385">
        <v>0</v>
      </c>
      <c r="F32" s="393">
        <v>5</v>
      </c>
      <c r="G32" s="394">
        <v>0</v>
      </c>
      <c r="H32" s="387">
        <v>0</v>
      </c>
      <c r="I32" s="385">
        <v>0</v>
      </c>
      <c r="J32" s="393">
        <v>0</v>
      </c>
      <c r="K32" s="395">
        <v>0</v>
      </c>
      <c r="L32" s="396">
        <v>0</v>
      </c>
      <c r="M32" s="397">
        <v>0</v>
      </c>
      <c r="N32" s="385">
        <v>0</v>
      </c>
      <c r="O32" s="393">
        <v>0</v>
      </c>
      <c r="P32" s="393">
        <v>0</v>
      </c>
      <c r="Q32" s="395">
        <v>0</v>
      </c>
      <c r="R32" s="398">
        <f t="shared" si="3"/>
        <v>5</v>
      </c>
      <c r="S32" s="390">
        <v>0</v>
      </c>
      <c r="T32" s="385">
        <v>0</v>
      </c>
      <c r="U32" s="393">
        <v>0</v>
      </c>
      <c r="V32" s="375">
        <v>0</v>
      </c>
      <c r="W32" s="376">
        <v>0</v>
      </c>
      <c r="X32" s="377">
        <v>0</v>
      </c>
      <c r="Y32" s="377">
        <v>0</v>
      </c>
      <c r="Z32" s="378">
        <v>0</v>
      </c>
      <c r="AA32" s="379">
        <v>0</v>
      </c>
      <c r="AB32" s="377">
        <v>0</v>
      </c>
      <c r="AC32" s="377">
        <v>0</v>
      </c>
      <c r="AD32" s="377">
        <v>5</v>
      </c>
      <c r="AE32" s="377">
        <v>0</v>
      </c>
      <c r="AF32" s="378">
        <v>0</v>
      </c>
      <c r="AG32" s="391">
        <f t="shared" si="0"/>
        <v>5</v>
      </c>
      <c r="AH32" s="390">
        <v>0</v>
      </c>
      <c r="AI32" s="385">
        <v>0</v>
      </c>
      <c r="AJ32" s="393">
        <v>0</v>
      </c>
      <c r="AK32" s="376">
        <v>0</v>
      </c>
      <c r="AL32" s="377">
        <v>0</v>
      </c>
      <c r="AM32" s="377">
        <v>5</v>
      </c>
      <c r="AN32" s="375">
        <v>5</v>
      </c>
      <c r="AO32" s="375">
        <v>5</v>
      </c>
      <c r="AP32" s="377">
        <v>0</v>
      </c>
      <c r="AQ32" s="377">
        <v>5</v>
      </c>
      <c r="AR32" s="379">
        <v>0</v>
      </c>
      <c r="AS32" s="378">
        <v>0</v>
      </c>
      <c r="AT32" s="392">
        <f t="shared" si="1"/>
        <v>20</v>
      </c>
      <c r="AU32" s="756">
        <v>0</v>
      </c>
      <c r="AV32" s="831">
        <v>0</v>
      </c>
      <c r="AW32" s="756">
        <v>8</v>
      </c>
      <c r="AX32" s="391"/>
      <c r="AY32" s="756"/>
      <c r="AZ32" s="379"/>
      <c r="BA32" s="377"/>
      <c r="BB32" s="392"/>
      <c r="BC32" s="392">
        <f t="shared" si="2"/>
        <v>8</v>
      </c>
      <c r="BD32" s="868">
        <v>26</v>
      </c>
      <c r="BE32" s="352" t="s">
        <v>83</v>
      </c>
      <c r="BF32" s="812">
        <v>124</v>
      </c>
    </row>
    <row r="33" spans="2:58" ht="15">
      <c r="B33" s="350">
        <v>27</v>
      </c>
      <c r="C33" s="352" t="s">
        <v>176</v>
      </c>
      <c r="D33" s="428">
        <v>0</v>
      </c>
      <c r="E33" s="385">
        <v>0</v>
      </c>
      <c r="F33" s="385">
        <v>0</v>
      </c>
      <c r="G33" s="386">
        <v>0</v>
      </c>
      <c r="H33" s="387">
        <v>0</v>
      </c>
      <c r="I33" s="385">
        <v>0</v>
      </c>
      <c r="J33" s="385">
        <v>0</v>
      </c>
      <c r="K33" s="388">
        <v>0</v>
      </c>
      <c r="L33" s="389">
        <v>0</v>
      </c>
      <c r="M33" s="387">
        <v>0</v>
      </c>
      <c r="N33" s="385">
        <v>0</v>
      </c>
      <c r="O33" s="385">
        <v>0</v>
      </c>
      <c r="P33" s="385">
        <v>0</v>
      </c>
      <c r="Q33" s="388">
        <v>0</v>
      </c>
      <c r="R33" s="398">
        <v>5</v>
      </c>
      <c r="S33" s="390">
        <v>0</v>
      </c>
      <c r="T33" s="385">
        <v>0</v>
      </c>
      <c r="U33" s="393">
        <v>0</v>
      </c>
      <c r="V33" s="375">
        <v>0</v>
      </c>
      <c r="W33" s="376">
        <v>0</v>
      </c>
      <c r="X33" s="377">
        <v>0</v>
      </c>
      <c r="Y33" s="377">
        <v>0</v>
      </c>
      <c r="Z33" s="378">
        <v>0</v>
      </c>
      <c r="AA33" s="379">
        <v>0</v>
      </c>
      <c r="AB33" s="377">
        <v>0</v>
      </c>
      <c r="AC33" s="377">
        <v>0</v>
      </c>
      <c r="AD33" s="377">
        <v>0</v>
      </c>
      <c r="AE33" s="377">
        <v>0</v>
      </c>
      <c r="AF33" s="378">
        <v>0</v>
      </c>
      <c r="AG33" s="391">
        <f t="shared" si="0"/>
        <v>0</v>
      </c>
      <c r="AH33" s="390">
        <v>0</v>
      </c>
      <c r="AI33" s="385">
        <v>0</v>
      </c>
      <c r="AJ33" s="393">
        <v>0</v>
      </c>
      <c r="AK33" s="376">
        <v>0</v>
      </c>
      <c r="AL33" s="377">
        <v>0</v>
      </c>
      <c r="AM33" s="377">
        <v>0</v>
      </c>
      <c r="AN33" s="375">
        <v>0</v>
      </c>
      <c r="AO33" s="375">
        <v>0</v>
      </c>
      <c r="AP33" s="377">
        <v>0</v>
      </c>
      <c r="AQ33" s="377">
        <v>0</v>
      </c>
      <c r="AR33" s="379">
        <v>0</v>
      </c>
      <c r="AS33" s="378">
        <v>0</v>
      </c>
      <c r="AT33" s="392">
        <f t="shared" si="1"/>
        <v>0</v>
      </c>
      <c r="AU33" s="756">
        <v>5</v>
      </c>
      <c r="AV33" s="831">
        <v>0</v>
      </c>
      <c r="AW33" s="756">
        <v>0</v>
      </c>
      <c r="AX33" s="391"/>
      <c r="AY33" s="756"/>
      <c r="AZ33" s="379"/>
      <c r="BA33" s="377"/>
      <c r="BB33" s="392"/>
      <c r="BC33" s="392">
        <f t="shared" si="2"/>
        <v>5</v>
      </c>
      <c r="BD33" s="868">
        <v>27</v>
      </c>
      <c r="BE33" s="352" t="s">
        <v>60</v>
      </c>
      <c r="BF33" s="812">
        <v>121</v>
      </c>
    </row>
    <row r="34" spans="2:58" ht="15">
      <c r="B34" s="350">
        <v>28</v>
      </c>
      <c r="C34" s="352" t="s">
        <v>154</v>
      </c>
      <c r="D34" s="428">
        <v>0</v>
      </c>
      <c r="E34" s="385">
        <v>0</v>
      </c>
      <c r="F34" s="393">
        <v>0</v>
      </c>
      <c r="G34" s="394">
        <v>0</v>
      </c>
      <c r="H34" s="387">
        <v>0</v>
      </c>
      <c r="I34" s="385">
        <v>0</v>
      </c>
      <c r="J34" s="393">
        <v>0</v>
      </c>
      <c r="K34" s="395">
        <v>5</v>
      </c>
      <c r="L34" s="396">
        <v>0</v>
      </c>
      <c r="M34" s="397">
        <v>0</v>
      </c>
      <c r="N34" s="385">
        <v>0</v>
      </c>
      <c r="O34" s="393">
        <v>0</v>
      </c>
      <c r="P34" s="393">
        <v>0</v>
      </c>
      <c r="Q34" s="395">
        <v>5</v>
      </c>
      <c r="R34" s="398">
        <f t="shared" ref="R34:R48" si="4">SUM(D34:Q34)</f>
        <v>10</v>
      </c>
      <c r="S34" s="397">
        <v>0</v>
      </c>
      <c r="T34" s="385">
        <v>0</v>
      </c>
      <c r="U34" s="393">
        <v>0</v>
      </c>
      <c r="V34" s="375">
        <v>0</v>
      </c>
      <c r="W34" s="376">
        <v>0</v>
      </c>
      <c r="X34" s="377">
        <v>5</v>
      </c>
      <c r="Y34" s="377">
        <v>0</v>
      </c>
      <c r="Z34" s="378">
        <v>0</v>
      </c>
      <c r="AA34" s="379">
        <v>0</v>
      </c>
      <c r="AB34" s="377">
        <v>0</v>
      </c>
      <c r="AC34" s="377">
        <v>0</v>
      </c>
      <c r="AD34" s="377">
        <v>0</v>
      </c>
      <c r="AE34" s="377">
        <v>0</v>
      </c>
      <c r="AF34" s="378">
        <v>0</v>
      </c>
      <c r="AG34" s="391">
        <f t="shared" si="0"/>
        <v>5</v>
      </c>
      <c r="AH34" s="397">
        <v>0</v>
      </c>
      <c r="AI34" s="385">
        <v>0</v>
      </c>
      <c r="AJ34" s="393">
        <v>0</v>
      </c>
      <c r="AK34" s="376">
        <v>0</v>
      </c>
      <c r="AL34" s="377">
        <v>0</v>
      </c>
      <c r="AM34" s="377">
        <v>0</v>
      </c>
      <c r="AN34" s="375">
        <v>5</v>
      </c>
      <c r="AO34" s="375">
        <v>5</v>
      </c>
      <c r="AP34" s="377">
        <v>0</v>
      </c>
      <c r="AQ34" s="377">
        <v>5</v>
      </c>
      <c r="AR34" s="379">
        <v>0</v>
      </c>
      <c r="AS34" s="378">
        <v>0</v>
      </c>
      <c r="AT34" s="392">
        <f t="shared" si="1"/>
        <v>15</v>
      </c>
      <c r="AU34" s="756">
        <v>0</v>
      </c>
      <c r="AV34" s="830">
        <v>0</v>
      </c>
      <c r="AW34" s="756">
        <v>0</v>
      </c>
      <c r="AX34" s="391"/>
      <c r="AY34" s="756"/>
      <c r="AZ34" s="379"/>
      <c r="BA34" s="377"/>
      <c r="BB34" s="392"/>
      <c r="BC34" s="392">
        <f t="shared" si="2"/>
        <v>0</v>
      </c>
      <c r="BD34" s="868">
        <v>28</v>
      </c>
      <c r="BE34" s="355" t="s">
        <v>99</v>
      </c>
      <c r="BF34" s="812">
        <v>120</v>
      </c>
    </row>
    <row r="35" spans="2:58" ht="15">
      <c r="B35" s="350">
        <v>29</v>
      </c>
      <c r="C35" s="352" t="s">
        <v>146</v>
      </c>
      <c r="D35" s="428">
        <v>0</v>
      </c>
      <c r="E35" s="385">
        <v>0</v>
      </c>
      <c r="F35" s="393">
        <v>0</v>
      </c>
      <c r="G35" s="394">
        <v>5</v>
      </c>
      <c r="H35" s="387">
        <v>5</v>
      </c>
      <c r="I35" s="385">
        <v>5</v>
      </c>
      <c r="J35" s="393">
        <v>0</v>
      </c>
      <c r="K35" s="395">
        <v>0</v>
      </c>
      <c r="L35" s="396">
        <v>0</v>
      </c>
      <c r="M35" s="397">
        <v>0</v>
      </c>
      <c r="N35" s="385">
        <v>0</v>
      </c>
      <c r="O35" s="393">
        <v>0</v>
      </c>
      <c r="P35" s="393">
        <v>0</v>
      </c>
      <c r="Q35" s="395">
        <v>0</v>
      </c>
      <c r="R35" s="398">
        <f t="shared" si="4"/>
        <v>15</v>
      </c>
      <c r="S35" s="390">
        <v>0</v>
      </c>
      <c r="T35" s="385">
        <v>0</v>
      </c>
      <c r="U35" s="385">
        <v>0</v>
      </c>
      <c r="V35" s="375">
        <v>0</v>
      </c>
      <c r="W35" s="376">
        <v>0</v>
      </c>
      <c r="X35" s="377">
        <v>0</v>
      </c>
      <c r="Y35" s="377">
        <v>5</v>
      </c>
      <c r="Z35" s="378">
        <v>5</v>
      </c>
      <c r="AA35" s="379">
        <v>5</v>
      </c>
      <c r="AB35" s="377">
        <v>0</v>
      </c>
      <c r="AC35" s="377">
        <v>0</v>
      </c>
      <c r="AD35" s="377">
        <v>5</v>
      </c>
      <c r="AE35" s="377">
        <v>0</v>
      </c>
      <c r="AF35" s="378">
        <v>0</v>
      </c>
      <c r="AG35" s="391">
        <f t="shared" si="0"/>
        <v>20</v>
      </c>
      <c r="AH35" s="390">
        <v>5</v>
      </c>
      <c r="AI35" s="385">
        <v>5</v>
      </c>
      <c r="AJ35" s="385">
        <v>0</v>
      </c>
      <c r="AK35" s="376">
        <v>0</v>
      </c>
      <c r="AL35" s="377">
        <v>0</v>
      </c>
      <c r="AM35" s="377">
        <v>5</v>
      </c>
      <c r="AN35" s="375">
        <v>0</v>
      </c>
      <c r="AO35" s="375">
        <v>0</v>
      </c>
      <c r="AP35" s="377">
        <v>5</v>
      </c>
      <c r="AQ35" s="377">
        <v>0</v>
      </c>
      <c r="AR35" s="379">
        <v>0</v>
      </c>
      <c r="AS35" s="378">
        <v>0</v>
      </c>
      <c r="AT35" s="392">
        <f t="shared" si="1"/>
        <v>20</v>
      </c>
      <c r="AU35" s="756">
        <v>10</v>
      </c>
      <c r="AV35" s="831">
        <v>5</v>
      </c>
      <c r="AW35" s="756">
        <v>0</v>
      </c>
      <c r="AX35" s="391"/>
      <c r="AY35" s="756"/>
      <c r="AZ35" s="379"/>
      <c r="BA35" s="377"/>
      <c r="BB35" s="392"/>
      <c r="BC35" s="392">
        <f t="shared" si="2"/>
        <v>15</v>
      </c>
      <c r="BD35" s="868">
        <v>29</v>
      </c>
      <c r="BE35" s="352" t="s">
        <v>69</v>
      </c>
      <c r="BF35" s="812">
        <v>116</v>
      </c>
    </row>
    <row r="36" spans="2:58" ht="15">
      <c r="B36" s="350">
        <v>30</v>
      </c>
      <c r="C36" s="352" t="s">
        <v>155</v>
      </c>
      <c r="D36" s="428">
        <v>5</v>
      </c>
      <c r="E36" s="385">
        <v>0</v>
      </c>
      <c r="F36" s="393">
        <v>0</v>
      </c>
      <c r="G36" s="394">
        <v>0</v>
      </c>
      <c r="H36" s="387">
        <v>0</v>
      </c>
      <c r="I36" s="385">
        <v>8</v>
      </c>
      <c r="J36" s="393">
        <v>0</v>
      </c>
      <c r="K36" s="395">
        <v>0</v>
      </c>
      <c r="L36" s="396">
        <v>0</v>
      </c>
      <c r="M36" s="397">
        <v>0</v>
      </c>
      <c r="N36" s="385">
        <v>5</v>
      </c>
      <c r="O36" s="393">
        <v>0</v>
      </c>
      <c r="P36" s="393">
        <v>0</v>
      </c>
      <c r="Q36" s="395">
        <v>0</v>
      </c>
      <c r="R36" s="398">
        <f t="shared" si="4"/>
        <v>18</v>
      </c>
      <c r="S36" s="390">
        <v>0</v>
      </c>
      <c r="T36" s="385">
        <v>0</v>
      </c>
      <c r="U36" s="385">
        <v>0</v>
      </c>
      <c r="V36" s="375">
        <v>5</v>
      </c>
      <c r="W36" s="376">
        <v>5</v>
      </c>
      <c r="X36" s="377">
        <v>0</v>
      </c>
      <c r="Y36" s="377">
        <v>0</v>
      </c>
      <c r="Z36" s="378">
        <v>0</v>
      </c>
      <c r="AA36" s="379">
        <v>0</v>
      </c>
      <c r="AB36" s="377">
        <v>0</v>
      </c>
      <c r="AC36" s="377">
        <v>0</v>
      </c>
      <c r="AD36" s="377">
        <v>0</v>
      </c>
      <c r="AE36" s="377">
        <v>0</v>
      </c>
      <c r="AF36" s="378">
        <v>0</v>
      </c>
      <c r="AG36" s="391">
        <f t="shared" si="0"/>
        <v>10</v>
      </c>
      <c r="AH36" s="390">
        <v>0</v>
      </c>
      <c r="AI36" s="385">
        <v>0</v>
      </c>
      <c r="AJ36" s="385">
        <v>0</v>
      </c>
      <c r="AK36" s="376">
        <v>0</v>
      </c>
      <c r="AL36" s="377">
        <v>0</v>
      </c>
      <c r="AM36" s="377">
        <v>0</v>
      </c>
      <c r="AN36" s="375">
        <v>0</v>
      </c>
      <c r="AO36" s="375">
        <v>5</v>
      </c>
      <c r="AP36" s="377">
        <v>0</v>
      </c>
      <c r="AQ36" s="377">
        <v>0</v>
      </c>
      <c r="AR36" s="379">
        <v>5</v>
      </c>
      <c r="AS36" s="378">
        <v>0</v>
      </c>
      <c r="AT36" s="392">
        <f t="shared" si="1"/>
        <v>10</v>
      </c>
      <c r="AU36" s="756">
        <v>0</v>
      </c>
      <c r="AV36" s="831">
        <v>0</v>
      </c>
      <c r="AW36" s="756">
        <v>0</v>
      </c>
      <c r="AX36" s="391"/>
      <c r="AY36" s="756"/>
      <c r="AZ36" s="379"/>
      <c r="BA36" s="377"/>
      <c r="BB36" s="392"/>
      <c r="BC36" s="392">
        <f t="shared" si="2"/>
        <v>0</v>
      </c>
      <c r="BD36" s="868">
        <v>30</v>
      </c>
      <c r="BE36" s="352" t="s">
        <v>97</v>
      </c>
      <c r="BF36" s="812">
        <v>111</v>
      </c>
    </row>
    <row r="37" spans="2:58" ht="15">
      <c r="B37" s="350">
        <v>31</v>
      </c>
      <c r="C37" s="352" t="s">
        <v>10</v>
      </c>
      <c r="D37" s="428">
        <v>0</v>
      </c>
      <c r="E37" s="385">
        <v>10</v>
      </c>
      <c r="F37" s="393">
        <v>0</v>
      </c>
      <c r="G37" s="394">
        <v>11</v>
      </c>
      <c r="H37" s="387">
        <v>5</v>
      </c>
      <c r="I37" s="385">
        <v>10</v>
      </c>
      <c r="J37" s="393">
        <v>5</v>
      </c>
      <c r="K37" s="395">
        <v>0</v>
      </c>
      <c r="L37" s="396">
        <v>0</v>
      </c>
      <c r="M37" s="397">
        <v>5</v>
      </c>
      <c r="N37" s="385">
        <v>5</v>
      </c>
      <c r="O37" s="393">
        <v>0</v>
      </c>
      <c r="P37" s="393">
        <v>0</v>
      </c>
      <c r="Q37" s="395">
        <v>10</v>
      </c>
      <c r="R37" s="398">
        <f t="shared" si="4"/>
        <v>61</v>
      </c>
      <c r="S37" s="397">
        <v>0</v>
      </c>
      <c r="T37" s="385">
        <v>5</v>
      </c>
      <c r="U37" s="393">
        <v>5</v>
      </c>
      <c r="V37" s="375">
        <v>0</v>
      </c>
      <c r="W37" s="376">
        <v>0</v>
      </c>
      <c r="X37" s="377">
        <v>5</v>
      </c>
      <c r="Y37" s="377">
        <v>0</v>
      </c>
      <c r="Z37" s="378">
        <v>0</v>
      </c>
      <c r="AA37" s="379">
        <v>5</v>
      </c>
      <c r="AB37" s="377">
        <v>0</v>
      </c>
      <c r="AC37" s="377">
        <v>0</v>
      </c>
      <c r="AD37" s="377">
        <v>0</v>
      </c>
      <c r="AE37" s="377">
        <v>0</v>
      </c>
      <c r="AF37" s="378">
        <v>0</v>
      </c>
      <c r="AG37" s="391">
        <f t="shared" si="0"/>
        <v>20</v>
      </c>
      <c r="AH37" s="397">
        <v>10</v>
      </c>
      <c r="AI37" s="385">
        <v>5</v>
      </c>
      <c r="AJ37" s="393">
        <v>14</v>
      </c>
      <c r="AK37" s="376">
        <v>12</v>
      </c>
      <c r="AL37" s="377">
        <v>0</v>
      </c>
      <c r="AM37" s="377">
        <v>0</v>
      </c>
      <c r="AN37" s="375">
        <v>5</v>
      </c>
      <c r="AO37" s="375">
        <v>5</v>
      </c>
      <c r="AP37" s="377">
        <v>10</v>
      </c>
      <c r="AQ37" s="377">
        <v>5</v>
      </c>
      <c r="AR37" s="379">
        <v>0</v>
      </c>
      <c r="AS37" s="378">
        <v>5</v>
      </c>
      <c r="AT37" s="392">
        <f t="shared" si="1"/>
        <v>71</v>
      </c>
      <c r="AU37" s="756">
        <v>5</v>
      </c>
      <c r="AV37" s="830">
        <v>0</v>
      </c>
      <c r="AW37" s="756">
        <v>0</v>
      </c>
      <c r="AX37" s="391"/>
      <c r="AY37" s="756"/>
      <c r="AZ37" s="379"/>
      <c r="BA37" s="377"/>
      <c r="BB37" s="392"/>
      <c r="BC37" s="392">
        <f t="shared" si="2"/>
        <v>5</v>
      </c>
      <c r="BD37" s="868">
        <v>31</v>
      </c>
      <c r="BE37" s="352" t="s">
        <v>61</v>
      </c>
      <c r="BF37" s="812">
        <v>109</v>
      </c>
    </row>
    <row r="38" spans="2:58" ht="15">
      <c r="B38" s="350">
        <v>32</v>
      </c>
      <c r="C38" s="352" t="s">
        <v>82</v>
      </c>
      <c r="D38" s="428">
        <v>0</v>
      </c>
      <c r="E38" s="385">
        <v>0</v>
      </c>
      <c r="F38" s="393">
        <v>0</v>
      </c>
      <c r="G38" s="394">
        <v>15</v>
      </c>
      <c r="H38" s="387">
        <v>0</v>
      </c>
      <c r="I38" s="385">
        <v>0</v>
      </c>
      <c r="J38" s="393">
        <v>0</v>
      </c>
      <c r="K38" s="395">
        <v>10</v>
      </c>
      <c r="L38" s="396">
        <v>5</v>
      </c>
      <c r="M38" s="397">
        <v>14</v>
      </c>
      <c r="N38" s="385">
        <v>0</v>
      </c>
      <c r="O38" s="393">
        <v>0</v>
      </c>
      <c r="P38" s="393">
        <v>0</v>
      </c>
      <c r="Q38" s="395">
        <v>0</v>
      </c>
      <c r="R38" s="398">
        <f t="shared" si="4"/>
        <v>44</v>
      </c>
      <c r="S38" s="390">
        <v>5</v>
      </c>
      <c r="T38" s="385">
        <v>0</v>
      </c>
      <c r="U38" s="393">
        <v>0</v>
      </c>
      <c r="V38" s="375">
        <v>8</v>
      </c>
      <c r="W38" s="376">
        <v>0</v>
      </c>
      <c r="X38" s="377">
        <v>0</v>
      </c>
      <c r="Y38" s="377">
        <v>5</v>
      </c>
      <c r="Z38" s="378">
        <v>0</v>
      </c>
      <c r="AA38" s="379">
        <v>0</v>
      </c>
      <c r="AB38" s="377">
        <v>0</v>
      </c>
      <c r="AC38" s="377">
        <v>0</v>
      </c>
      <c r="AD38" s="377">
        <v>0</v>
      </c>
      <c r="AE38" s="377">
        <v>0</v>
      </c>
      <c r="AF38" s="378">
        <v>0</v>
      </c>
      <c r="AG38" s="391">
        <f t="shared" si="0"/>
        <v>18</v>
      </c>
      <c r="AH38" s="390">
        <v>5</v>
      </c>
      <c r="AI38" s="385">
        <v>0</v>
      </c>
      <c r="AJ38" s="393">
        <v>0</v>
      </c>
      <c r="AK38" s="376">
        <v>0</v>
      </c>
      <c r="AL38" s="377">
        <v>0</v>
      </c>
      <c r="AM38" s="377">
        <v>15</v>
      </c>
      <c r="AN38" s="375">
        <v>0</v>
      </c>
      <c r="AO38" s="375">
        <v>5</v>
      </c>
      <c r="AP38" s="377">
        <v>0</v>
      </c>
      <c r="AQ38" s="377">
        <v>0</v>
      </c>
      <c r="AR38" s="379">
        <v>0</v>
      </c>
      <c r="AS38" s="378">
        <v>10</v>
      </c>
      <c r="AT38" s="392">
        <f t="shared" si="1"/>
        <v>35</v>
      </c>
      <c r="AU38" s="756">
        <v>0</v>
      </c>
      <c r="AV38" s="831">
        <v>0</v>
      </c>
      <c r="AW38" s="756">
        <v>0</v>
      </c>
      <c r="AX38" s="391"/>
      <c r="AY38" s="756"/>
      <c r="AZ38" s="379"/>
      <c r="BA38" s="377"/>
      <c r="BB38" s="392"/>
      <c r="BC38" s="392">
        <f t="shared" si="2"/>
        <v>0</v>
      </c>
      <c r="BD38" s="868">
        <v>32</v>
      </c>
      <c r="BE38" s="352" t="s">
        <v>51</v>
      </c>
      <c r="BF38" s="812">
        <v>108</v>
      </c>
    </row>
    <row r="39" spans="2:58" ht="15">
      <c r="B39" s="350">
        <v>33</v>
      </c>
      <c r="C39" s="352" t="s">
        <v>134</v>
      </c>
      <c r="D39" s="428">
        <v>0</v>
      </c>
      <c r="E39" s="385">
        <v>0</v>
      </c>
      <c r="F39" s="393">
        <v>5</v>
      </c>
      <c r="G39" s="394">
        <v>0</v>
      </c>
      <c r="H39" s="387">
        <v>0</v>
      </c>
      <c r="I39" s="385">
        <v>0</v>
      </c>
      <c r="J39" s="393">
        <v>0</v>
      </c>
      <c r="K39" s="395">
        <v>15</v>
      </c>
      <c r="L39" s="396">
        <v>0</v>
      </c>
      <c r="M39" s="397">
        <v>0</v>
      </c>
      <c r="N39" s="385">
        <v>0</v>
      </c>
      <c r="O39" s="393">
        <v>0</v>
      </c>
      <c r="P39" s="393">
        <v>0</v>
      </c>
      <c r="Q39" s="395">
        <v>0</v>
      </c>
      <c r="R39" s="398">
        <f t="shared" si="4"/>
        <v>20</v>
      </c>
      <c r="S39" s="390">
        <v>0</v>
      </c>
      <c r="T39" s="385">
        <v>0</v>
      </c>
      <c r="U39" s="385">
        <v>0</v>
      </c>
      <c r="V39" s="375">
        <v>5</v>
      </c>
      <c r="W39" s="376">
        <v>0</v>
      </c>
      <c r="X39" s="377">
        <v>0</v>
      </c>
      <c r="Y39" s="377">
        <v>0</v>
      </c>
      <c r="Z39" s="378">
        <v>0</v>
      </c>
      <c r="AA39" s="379">
        <v>0</v>
      </c>
      <c r="AB39" s="377">
        <v>5</v>
      </c>
      <c r="AC39" s="377">
        <v>0</v>
      </c>
      <c r="AD39" s="377">
        <v>0</v>
      </c>
      <c r="AE39" s="377">
        <v>0</v>
      </c>
      <c r="AF39" s="378">
        <v>0</v>
      </c>
      <c r="AG39" s="391">
        <f t="shared" ref="AG39:AG70" si="5">SUM(S39:AF39)</f>
        <v>10</v>
      </c>
      <c r="AH39" s="390">
        <v>0</v>
      </c>
      <c r="AI39" s="385">
        <v>0</v>
      </c>
      <c r="AJ39" s="385">
        <v>0</v>
      </c>
      <c r="AK39" s="376">
        <v>0</v>
      </c>
      <c r="AL39" s="377">
        <v>0</v>
      </c>
      <c r="AM39" s="377">
        <v>0</v>
      </c>
      <c r="AN39" s="375">
        <v>0</v>
      </c>
      <c r="AO39" s="375">
        <v>0</v>
      </c>
      <c r="AP39" s="377">
        <v>0</v>
      </c>
      <c r="AQ39" s="377">
        <v>0</v>
      </c>
      <c r="AR39" s="379">
        <v>0</v>
      </c>
      <c r="AS39" s="378">
        <v>0</v>
      </c>
      <c r="AT39" s="392">
        <f t="shared" ref="AT39:AT70" si="6">SUM(AH39:AS39)</f>
        <v>0</v>
      </c>
      <c r="AU39" s="756">
        <v>0</v>
      </c>
      <c r="AV39" s="831">
        <v>0</v>
      </c>
      <c r="AW39" s="756">
        <v>0</v>
      </c>
      <c r="AX39" s="391"/>
      <c r="AY39" s="756"/>
      <c r="AZ39" s="379"/>
      <c r="BA39" s="377"/>
      <c r="BB39" s="392"/>
      <c r="BC39" s="392">
        <f t="shared" si="2"/>
        <v>0</v>
      </c>
      <c r="BD39" s="868">
        <v>33</v>
      </c>
      <c r="BE39" s="352" t="s">
        <v>76</v>
      </c>
      <c r="BF39" s="812">
        <v>108</v>
      </c>
    </row>
    <row r="40" spans="2:58" ht="18" customHeight="1">
      <c r="B40" s="350">
        <v>34</v>
      </c>
      <c r="C40" s="355" t="s">
        <v>156</v>
      </c>
      <c r="D40" s="396">
        <v>0</v>
      </c>
      <c r="E40" s="385">
        <v>0</v>
      </c>
      <c r="F40" s="393">
        <v>0</v>
      </c>
      <c r="G40" s="394">
        <v>0</v>
      </c>
      <c r="H40" s="387">
        <v>5</v>
      </c>
      <c r="I40" s="385">
        <v>0</v>
      </c>
      <c r="J40" s="393">
        <v>0</v>
      </c>
      <c r="K40" s="395">
        <v>0</v>
      </c>
      <c r="L40" s="396">
        <v>0</v>
      </c>
      <c r="M40" s="397">
        <v>0</v>
      </c>
      <c r="N40" s="385">
        <v>0</v>
      </c>
      <c r="O40" s="393">
        <v>0</v>
      </c>
      <c r="P40" s="393">
        <v>0</v>
      </c>
      <c r="Q40" s="395">
        <v>0</v>
      </c>
      <c r="R40" s="398">
        <f t="shared" si="4"/>
        <v>5</v>
      </c>
      <c r="S40" s="390">
        <v>0</v>
      </c>
      <c r="T40" s="385">
        <v>0</v>
      </c>
      <c r="U40" s="393">
        <v>0</v>
      </c>
      <c r="V40" s="375">
        <v>0</v>
      </c>
      <c r="W40" s="376">
        <v>0</v>
      </c>
      <c r="X40" s="377">
        <v>0</v>
      </c>
      <c r="Y40" s="377">
        <v>0</v>
      </c>
      <c r="Z40" s="378">
        <v>0</v>
      </c>
      <c r="AA40" s="379">
        <v>0</v>
      </c>
      <c r="AB40" s="377">
        <v>5</v>
      </c>
      <c r="AC40" s="377">
        <v>0</v>
      </c>
      <c r="AD40" s="377">
        <v>0</v>
      </c>
      <c r="AE40" s="377">
        <v>0</v>
      </c>
      <c r="AF40" s="378">
        <v>0</v>
      </c>
      <c r="AG40" s="391">
        <f t="shared" si="5"/>
        <v>5</v>
      </c>
      <c r="AH40" s="390">
        <v>0</v>
      </c>
      <c r="AI40" s="385">
        <v>0</v>
      </c>
      <c r="AJ40" s="393">
        <v>0</v>
      </c>
      <c r="AK40" s="376">
        <v>0</v>
      </c>
      <c r="AL40" s="377">
        <v>0</v>
      </c>
      <c r="AM40" s="377">
        <v>0</v>
      </c>
      <c r="AN40" s="375">
        <v>0</v>
      </c>
      <c r="AO40" s="375">
        <v>0</v>
      </c>
      <c r="AP40" s="377">
        <v>0</v>
      </c>
      <c r="AQ40" s="377">
        <v>0</v>
      </c>
      <c r="AR40" s="379">
        <v>0</v>
      </c>
      <c r="AS40" s="378">
        <v>0</v>
      </c>
      <c r="AT40" s="392">
        <f t="shared" si="6"/>
        <v>0</v>
      </c>
      <c r="AU40" s="756">
        <v>0</v>
      </c>
      <c r="AV40" s="831">
        <v>0</v>
      </c>
      <c r="AW40" s="756">
        <v>0</v>
      </c>
      <c r="AX40" s="391"/>
      <c r="AY40" s="756"/>
      <c r="AZ40" s="379"/>
      <c r="BA40" s="377"/>
      <c r="BB40" s="392"/>
      <c r="BC40" s="392">
        <f t="shared" si="2"/>
        <v>0</v>
      </c>
      <c r="BD40" s="868">
        <v>34</v>
      </c>
      <c r="BE40" s="352" t="s">
        <v>31</v>
      </c>
      <c r="BF40" s="812">
        <v>104</v>
      </c>
    </row>
    <row r="41" spans="2:58" ht="18" customHeight="1">
      <c r="B41" s="350">
        <v>35</v>
      </c>
      <c r="C41" s="355" t="s">
        <v>132</v>
      </c>
      <c r="D41" s="396">
        <v>0</v>
      </c>
      <c r="E41" s="385">
        <v>0</v>
      </c>
      <c r="F41" s="393">
        <v>0</v>
      </c>
      <c r="G41" s="394">
        <v>13</v>
      </c>
      <c r="H41" s="387">
        <v>0</v>
      </c>
      <c r="I41" s="385">
        <v>0</v>
      </c>
      <c r="J41" s="393">
        <v>5</v>
      </c>
      <c r="K41" s="395">
        <v>0</v>
      </c>
      <c r="L41" s="396">
        <v>10</v>
      </c>
      <c r="M41" s="397">
        <v>5</v>
      </c>
      <c r="N41" s="385">
        <v>0</v>
      </c>
      <c r="O41" s="393">
        <v>0</v>
      </c>
      <c r="P41" s="393">
        <v>0</v>
      </c>
      <c r="Q41" s="395">
        <v>0</v>
      </c>
      <c r="R41" s="398">
        <f t="shared" si="4"/>
        <v>33</v>
      </c>
      <c r="S41" s="390">
        <v>0</v>
      </c>
      <c r="T41" s="385">
        <v>0</v>
      </c>
      <c r="U41" s="393">
        <v>0</v>
      </c>
      <c r="V41" s="375">
        <v>0</v>
      </c>
      <c r="W41" s="376">
        <v>0</v>
      </c>
      <c r="X41" s="377">
        <v>0</v>
      </c>
      <c r="Y41" s="377">
        <v>0</v>
      </c>
      <c r="Z41" s="378">
        <v>0</v>
      </c>
      <c r="AA41" s="379">
        <v>0</v>
      </c>
      <c r="AB41" s="377">
        <v>0</v>
      </c>
      <c r="AC41" s="377">
        <v>0</v>
      </c>
      <c r="AD41" s="377">
        <v>0</v>
      </c>
      <c r="AE41" s="377">
        <v>0</v>
      </c>
      <c r="AF41" s="378">
        <v>0</v>
      </c>
      <c r="AG41" s="391">
        <f t="shared" si="5"/>
        <v>0</v>
      </c>
      <c r="AH41" s="390">
        <v>0</v>
      </c>
      <c r="AI41" s="385">
        <v>0</v>
      </c>
      <c r="AJ41" s="393">
        <v>0</v>
      </c>
      <c r="AK41" s="376">
        <v>0</v>
      </c>
      <c r="AL41" s="377">
        <v>0</v>
      </c>
      <c r="AM41" s="377">
        <v>0</v>
      </c>
      <c r="AN41" s="375">
        <v>0</v>
      </c>
      <c r="AO41" s="375">
        <v>5</v>
      </c>
      <c r="AP41" s="377">
        <v>0</v>
      </c>
      <c r="AQ41" s="377">
        <v>0</v>
      </c>
      <c r="AR41" s="379">
        <v>0</v>
      </c>
      <c r="AS41" s="378">
        <v>0</v>
      </c>
      <c r="AT41" s="392">
        <f t="shared" si="6"/>
        <v>5</v>
      </c>
      <c r="AU41" s="756">
        <v>5</v>
      </c>
      <c r="AV41" s="831">
        <v>0</v>
      </c>
      <c r="AW41" s="756">
        <v>0</v>
      </c>
      <c r="AX41" s="391"/>
      <c r="AY41" s="756"/>
      <c r="AZ41" s="379"/>
      <c r="BA41" s="377"/>
      <c r="BB41" s="392"/>
      <c r="BC41" s="392">
        <f t="shared" si="2"/>
        <v>5</v>
      </c>
      <c r="BD41" s="868">
        <v>35</v>
      </c>
      <c r="BE41" s="352" t="s">
        <v>92</v>
      </c>
      <c r="BF41" s="812">
        <v>102</v>
      </c>
    </row>
    <row r="42" spans="2:58" ht="18" customHeight="1">
      <c r="B42" s="350">
        <v>36</v>
      </c>
      <c r="C42" s="352" t="s">
        <v>83</v>
      </c>
      <c r="D42" s="428">
        <v>0</v>
      </c>
      <c r="E42" s="385">
        <v>0</v>
      </c>
      <c r="F42" s="393">
        <v>0</v>
      </c>
      <c r="G42" s="394">
        <v>13</v>
      </c>
      <c r="H42" s="387">
        <v>5</v>
      </c>
      <c r="I42" s="385">
        <v>0</v>
      </c>
      <c r="J42" s="393">
        <v>0</v>
      </c>
      <c r="K42" s="395">
        <v>32</v>
      </c>
      <c r="L42" s="396">
        <v>0</v>
      </c>
      <c r="M42" s="397">
        <v>5</v>
      </c>
      <c r="N42" s="385">
        <v>12</v>
      </c>
      <c r="O42" s="393">
        <v>0</v>
      </c>
      <c r="P42" s="393">
        <v>12</v>
      </c>
      <c r="Q42" s="395">
        <v>0</v>
      </c>
      <c r="R42" s="398">
        <f t="shared" si="4"/>
        <v>79</v>
      </c>
      <c r="S42" s="390">
        <v>5</v>
      </c>
      <c r="T42" s="385">
        <v>0</v>
      </c>
      <c r="U42" s="393">
        <v>0</v>
      </c>
      <c r="V42" s="375">
        <v>0</v>
      </c>
      <c r="W42" s="376">
        <v>0</v>
      </c>
      <c r="X42" s="377">
        <v>0</v>
      </c>
      <c r="Y42" s="377">
        <v>0</v>
      </c>
      <c r="Z42" s="378">
        <v>0</v>
      </c>
      <c r="AA42" s="379">
        <v>0</v>
      </c>
      <c r="AB42" s="377">
        <v>0</v>
      </c>
      <c r="AC42" s="377">
        <v>0</v>
      </c>
      <c r="AD42" s="377">
        <v>0</v>
      </c>
      <c r="AE42" s="377">
        <v>0</v>
      </c>
      <c r="AF42" s="378">
        <v>5</v>
      </c>
      <c r="AG42" s="391">
        <f t="shared" si="5"/>
        <v>10</v>
      </c>
      <c r="AH42" s="390">
        <v>5</v>
      </c>
      <c r="AI42" s="385">
        <v>0</v>
      </c>
      <c r="AJ42" s="393">
        <v>5</v>
      </c>
      <c r="AK42" s="376">
        <v>10</v>
      </c>
      <c r="AL42" s="377">
        <v>0</v>
      </c>
      <c r="AM42" s="377">
        <v>0</v>
      </c>
      <c r="AN42" s="375">
        <v>0</v>
      </c>
      <c r="AO42" s="375">
        <v>5</v>
      </c>
      <c r="AP42" s="377">
        <v>0</v>
      </c>
      <c r="AQ42" s="377">
        <v>0</v>
      </c>
      <c r="AR42" s="379">
        <v>0</v>
      </c>
      <c r="AS42" s="378">
        <v>5</v>
      </c>
      <c r="AT42" s="392">
        <f t="shared" si="6"/>
        <v>30</v>
      </c>
      <c r="AU42" s="756">
        <v>0</v>
      </c>
      <c r="AV42" s="831">
        <v>5</v>
      </c>
      <c r="AW42" s="756">
        <v>0</v>
      </c>
      <c r="AX42" s="391"/>
      <c r="AY42" s="756"/>
      <c r="AZ42" s="379"/>
      <c r="BA42" s="377"/>
      <c r="BB42" s="392"/>
      <c r="BC42" s="392">
        <f t="shared" si="2"/>
        <v>5</v>
      </c>
      <c r="BD42" s="868">
        <v>36</v>
      </c>
      <c r="BE42" s="355" t="s">
        <v>125</v>
      </c>
      <c r="BF42" s="812">
        <v>99</v>
      </c>
    </row>
    <row r="43" spans="2:58" ht="18" customHeight="1">
      <c r="B43" s="350">
        <v>37</v>
      </c>
      <c r="C43" s="352" t="s">
        <v>135</v>
      </c>
      <c r="D43" s="428">
        <v>0</v>
      </c>
      <c r="E43" s="385">
        <v>0</v>
      </c>
      <c r="F43" s="393">
        <v>5</v>
      </c>
      <c r="G43" s="394">
        <v>0</v>
      </c>
      <c r="H43" s="387">
        <v>0</v>
      </c>
      <c r="I43" s="385">
        <v>0</v>
      </c>
      <c r="J43" s="393">
        <v>0</v>
      </c>
      <c r="K43" s="395">
        <v>15</v>
      </c>
      <c r="L43" s="396">
        <v>0</v>
      </c>
      <c r="M43" s="397">
        <v>0</v>
      </c>
      <c r="N43" s="385">
        <v>0</v>
      </c>
      <c r="O43" s="393">
        <v>0</v>
      </c>
      <c r="P43" s="393">
        <v>0</v>
      </c>
      <c r="Q43" s="395">
        <v>0</v>
      </c>
      <c r="R43" s="398">
        <f t="shared" si="4"/>
        <v>20</v>
      </c>
      <c r="S43" s="390">
        <v>0</v>
      </c>
      <c r="T43" s="385">
        <v>0</v>
      </c>
      <c r="U43" s="385">
        <v>0</v>
      </c>
      <c r="V43" s="375">
        <v>0</v>
      </c>
      <c r="W43" s="376">
        <v>0</v>
      </c>
      <c r="X43" s="377">
        <v>0</v>
      </c>
      <c r="Y43" s="377">
        <v>0</v>
      </c>
      <c r="Z43" s="378">
        <v>0</v>
      </c>
      <c r="AA43" s="379">
        <v>0</v>
      </c>
      <c r="AB43" s="377">
        <v>0</v>
      </c>
      <c r="AC43" s="377">
        <v>0</v>
      </c>
      <c r="AD43" s="377">
        <v>0</v>
      </c>
      <c r="AE43" s="377">
        <v>0</v>
      </c>
      <c r="AF43" s="378">
        <v>5</v>
      </c>
      <c r="AG43" s="391">
        <f t="shared" si="5"/>
        <v>5</v>
      </c>
      <c r="AH43" s="390">
        <v>5</v>
      </c>
      <c r="AI43" s="385">
        <v>0</v>
      </c>
      <c r="AJ43" s="385">
        <v>0</v>
      </c>
      <c r="AK43" s="376">
        <v>0</v>
      </c>
      <c r="AL43" s="377">
        <v>0</v>
      </c>
      <c r="AM43" s="377">
        <v>0</v>
      </c>
      <c r="AN43" s="375">
        <v>0</v>
      </c>
      <c r="AO43" s="375">
        <v>0</v>
      </c>
      <c r="AP43" s="377">
        <v>0</v>
      </c>
      <c r="AQ43" s="377">
        <v>0</v>
      </c>
      <c r="AR43" s="379">
        <v>5</v>
      </c>
      <c r="AS43" s="378">
        <v>5</v>
      </c>
      <c r="AT43" s="392">
        <f t="shared" si="6"/>
        <v>15</v>
      </c>
      <c r="AU43" s="756">
        <v>0</v>
      </c>
      <c r="AV43" s="831">
        <v>10</v>
      </c>
      <c r="AW43" s="756">
        <v>0</v>
      </c>
      <c r="AX43" s="391"/>
      <c r="AY43" s="756"/>
      <c r="AZ43" s="379"/>
      <c r="BA43" s="377"/>
      <c r="BB43" s="392"/>
      <c r="BC43" s="392">
        <f t="shared" si="2"/>
        <v>10</v>
      </c>
      <c r="BD43" s="868">
        <v>37</v>
      </c>
      <c r="BE43" s="357" t="s">
        <v>42</v>
      </c>
      <c r="BF43" s="812">
        <v>99</v>
      </c>
    </row>
    <row r="44" spans="2:58" ht="18" customHeight="1">
      <c r="B44" s="350">
        <v>38</v>
      </c>
      <c r="C44" s="352" t="s">
        <v>89</v>
      </c>
      <c r="D44" s="428">
        <v>5</v>
      </c>
      <c r="E44" s="385">
        <v>5</v>
      </c>
      <c r="F44" s="393">
        <v>5</v>
      </c>
      <c r="G44" s="394">
        <v>0</v>
      </c>
      <c r="H44" s="387">
        <v>0</v>
      </c>
      <c r="I44" s="385">
        <v>0</v>
      </c>
      <c r="J44" s="393">
        <v>0</v>
      </c>
      <c r="K44" s="395">
        <v>0</v>
      </c>
      <c r="L44" s="396">
        <v>5</v>
      </c>
      <c r="M44" s="397">
        <v>5</v>
      </c>
      <c r="N44" s="385">
        <v>5</v>
      </c>
      <c r="O44" s="393">
        <v>0</v>
      </c>
      <c r="P44" s="393">
        <v>0</v>
      </c>
      <c r="Q44" s="395">
        <v>0</v>
      </c>
      <c r="R44" s="398">
        <f t="shared" si="4"/>
        <v>30</v>
      </c>
      <c r="S44" s="390">
        <v>0</v>
      </c>
      <c r="T44" s="385">
        <v>0</v>
      </c>
      <c r="U44" s="393">
        <v>0</v>
      </c>
      <c r="V44" s="375">
        <v>0</v>
      </c>
      <c r="W44" s="376">
        <v>5</v>
      </c>
      <c r="X44" s="377">
        <v>5</v>
      </c>
      <c r="Y44" s="377">
        <v>0</v>
      </c>
      <c r="Z44" s="378">
        <v>0</v>
      </c>
      <c r="AA44" s="379">
        <v>0</v>
      </c>
      <c r="AB44" s="377">
        <v>5</v>
      </c>
      <c r="AC44" s="377">
        <v>0</v>
      </c>
      <c r="AD44" s="377">
        <v>5</v>
      </c>
      <c r="AE44" s="377">
        <v>0</v>
      </c>
      <c r="AF44" s="378">
        <v>0</v>
      </c>
      <c r="AG44" s="391">
        <f t="shared" si="5"/>
        <v>20</v>
      </c>
      <c r="AH44" s="390">
        <v>0</v>
      </c>
      <c r="AI44" s="385">
        <v>0</v>
      </c>
      <c r="AJ44" s="393">
        <v>0</v>
      </c>
      <c r="AK44" s="376">
        <v>0</v>
      </c>
      <c r="AL44" s="377">
        <v>0</v>
      </c>
      <c r="AM44" s="377">
        <v>0</v>
      </c>
      <c r="AN44" s="375">
        <v>0</v>
      </c>
      <c r="AO44" s="375">
        <v>5</v>
      </c>
      <c r="AP44" s="377">
        <v>0</v>
      </c>
      <c r="AQ44" s="377">
        <v>5</v>
      </c>
      <c r="AR44" s="379">
        <v>0</v>
      </c>
      <c r="AS44" s="378">
        <v>0</v>
      </c>
      <c r="AT44" s="392">
        <f t="shared" si="6"/>
        <v>10</v>
      </c>
      <c r="AU44" s="756">
        <v>0</v>
      </c>
      <c r="AV44" s="831">
        <v>0</v>
      </c>
      <c r="AW44" s="756">
        <v>0</v>
      </c>
      <c r="AX44" s="391"/>
      <c r="AY44" s="756"/>
      <c r="AZ44" s="379"/>
      <c r="BA44" s="377"/>
      <c r="BB44" s="392"/>
      <c r="BC44" s="392">
        <f t="shared" si="2"/>
        <v>0</v>
      </c>
      <c r="BD44" s="868">
        <v>38</v>
      </c>
      <c r="BE44" s="352" t="s">
        <v>98</v>
      </c>
      <c r="BF44" s="812">
        <v>98</v>
      </c>
    </row>
    <row r="45" spans="2:58" ht="18" customHeight="1">
      <c r="B45" s="350">
        <v>39</v>
      </c>
      <c r="C45" s="358" t="s">
        <v>139</v>
      </c>
      <c r="D45" s="739">
        <v>0</v>
      </c>
      <c r="E45" s="385">
        <v>0</v>
      </c>
      <c r="F45" s="407">
        <v>0</v>
      </c>
      <c r="G45" s="408">
        <v>0</v>
      </c>
      <c r="H45" s="409">
        <v>0</v>
      </c>
      <c r="I45" s="385">
        <v>0</v>
      </c>
      <c r="J45" s="407">
        <v>0</v>
      </c>
      <c r="K45" s="410">
        <v>15</v>
      </c>
      <c r="L45" s="411">
        <v>0</v>
      </c>
      <c r="M45" s="397">
        <v>0</v>
      </c>
      <c r="N45" s="412">
        <v>0</v>
      </c>
      <c r="O45" s="407">
        <v>0</v>
      </c>
      <c r="P45" s="407">
        <v>0</v>
      </c>
      <c r="Q45" s="410">
        <v>0</v>
      </c>
      <c r="R45" s="413">
        <f t="shared" si="4"/>
        <v>15</v>
      </c>
      <c r="S45" s="417">
        <v>0</v>
      </c>
      <c r="T45" s="385">
        <v>0</v>
      </c>
      <c r="U45" s="385">
        <v>0</v>
      </c>
      <c r="V45" s="375">
        <v>0</v>
      </c>
      <c r="W45" s="376">
        <v>0</v>
      </c>
      <c r="X45" s="377">
        <v>0</v>
      </c>
      <c r="Y45" s="377">
        <v>5</v>
      </c>
      <c r="Z45" s="378">
        <v>0</v>
      </c>
      <c r="AA45" s="379">
        <v>0</v>
      </c>
      <c r="AB45" s="377">
        <v>0</v>
      </c>
      <c r="AC45" s="377">
        <v>0</v>
      </c>
      <c r="AD45" s="377">
        <v>0</v>
      </c>
      <c r="AE45" s="377">
        <v>0</v>
      </c>
      <c r="AF45" s="378">
        <v>0</v>
      </c>
      <c r="AG45" s="391">
        <f t="shared" si="5"/>
        <v>5</v>
      </c>
      <c r="AH45" s="417">
        <v>5</v>
      </c>
      <c r="AI45" s="385">
        <v>0</v>
      </c>
      <c r="AJ45" s="385">
        <v>0</v>
      </c>
      <c r="AK45" s="376">
        <v>0</v>
      </c>
      <c r="AL45" s="377">
        <v>0</v>
      </c>
      <c r="AM45" s="377">
        <v>0</v>
      </c>
      <c r="AN45" s="375">
        <v>0</v>
      </c>
      <c r="AO45" s="375">
        <v>0</v>
      </c>
      <c r="AP45" s="377">
        <v>0</v>
      </c>
      <c r="AQ45" s="377">
        <v>0</v>
      </c>
      <c r="AR45" s="379">
        <v>0</v>
      </c>
      <c r="AS45" s="378">
        <v>5</v>
      </c>
      <c r="AT45" s="392">
        <f t="shared" si="6"/>
        <v>10</v>
      </c>
      <c r="AU45" s="756">
        <v>0</v>
      </c>
      <c r="AV45" s="855">
        <v>0</v>
      </c>
      <c r="AW45" s="756">
        <v>0</v>
      </c>
      <c r="AX45" s="391"/>
      <c r="AY45" s="756"/>
      <c r="AZ45" s="379"/>
      <c r="BA45" s="377"/>
      <c r="BB45" s="392"/>
      <c r="BC45" s="392">
        <f t="shared" si="2"/>
        <v>0</v>
      </c>
      <c r="BD45" s="868">
        <v>39</v>
      </c>
      <c r="BE45" s="358" t="s">
        <v>82</v>
      </c>
      <c r="BF45" s="812">
        <v>97</v>
      </c>
    </row>
    <row r="46" spans="2:58" ht="18" customHeight="1">
      <c r="B46" s="350">
        <v>40</v>
      </c>
      <c r="C46" s="352" t="s">
        <v>157</v>
      </c>
      <c r="D46" s="428">
        <v>5</v>
      </c>
      <c r="E46" s="385">
        <v>0</v>
      </c>
      <c r="F46" s="393">
        <v>0</v>
      </c>
      <c r="G46" s="394">
        <v>0</v>
      </c>
      <c r="H46" s="387">
        <v>0</v>
      </c>
      <c r="I46" s="385">
        <v>0</v>
      </c>
      <c r="J46" s="393">
        <v>0</v>
      </c>
      <c r="K46" s="395">
        <v>0</v>
      </c>
      <c r="L46" s="396">
        <v>0</v>
      </c>
      <c r="M46" s="397">
        <v>0</v>
      </c>
      <c r="N46" s="385">
        <v>0</v>
      </c>
      <c r="O46" s="393">
        <v>0</v>
      </c>
      <c r="P46" s="393">
        <v>0</v>
      </c>
      <c r="Q46" s="395">
        <v>0</v>
      </c>
      <c r="R46" s="415">
        <f t="shared" si="4"/>
        <v>5</v>
      </c>
      <c r="S46" s="390">
        <v>0</v>
      </c>
      <c r="T46" s="385">
        <v>0</v>
      </c>
      <c r="U46" s="393">
        <v>0</v>
      </c>
      <c r="V46" s="375">
        <v>0</v>
      </c>
      <c r="W46" s="376">
        <v>5</v>
      </c>
      <c r="X46" s="377">
        <v>0</v>
      </c>
      <c r="Y46" s="377">
        <v>0</v>
      </c>
      <c r="Z46" s="378">
        <v>0</v>
      </c>
      <c r="AA46" s="379">
        <v>0</v>
      </c>
      <c r="AB46" s="377">
        <v>0</v>
      </c>
      <c r="AC46" s="377">
        <v>0</v>
      </c>
      <c r="AD46" s="377">
        <v>0</v>
      </c>
      <c r="AE46" s="377">
        <v>0</v>
      </c>
      <c r="AF46" s="378">
        <v>0</v>
      </c>
      <c r="AG46" s="391">
        <f t="shared" si="5"/>
        <v>5</v>
      </c>
      <c r="AH46" s="390">
        <v>0</v>
      </c>
      <c r="AI46" s="385">
        <v>0</v>
      </c>
      <c r="AJ46" s="393">
        <v>0</v>
      </c>
      <c r="AK46" s="376">
        <v>0</v>
      </c>
      <c r="AL46" s="377">
        <v>0</v>
      </c>
      <c r="AM46" s="377">
        <v>0</v>
      </c>
      <c r="AN46" s="375">
        <v>0</v>
      </c>
      <c r="AO46" s="375">
        <v>0</v>
      </c>
      <c r="AP46" s="377">
        <v>0</v>
      </c>
      <c r="AQ46" s="377">
        <v>0</v>
      </c>
      <c r="AR46" s="379">
        <v>0</v>
      </c>
      <c r="AS46" s="378">
        <v>0</v>
      </c>
      <c r="AT46" s="392">
        <f t="shared" si="6"/>
        <v>0</v>
      </c>
      <c r="AU46" s="756">
        <v>0</v>
      </c>
      <c r="AV46" s="831">
        <v>0</v>
      </c>
      <c r="AW46" s="756">
        <v>0</v>
      </c>
      <c r="AX46" s="391"/>
      <c r="AY46" s="756"/>
      <c r="AZ46" s="379"/>
      <c r="BA46" s="377"/>
      <c r="BB46" s="392"/>
      <c r="BC46" s="392">
        <f t="shared" si="2"/>
        <v>0</v>
      </c>
      <c r="BD46" s="868">
        <v>40</v>
      </c>
      <c r="BE46" s="352" t="s">
        <v>130</v>
      </c>
      <c r="BF46" s="812">
        <v>97</v>
      </c>
    </row>
    <row r="47" spans="2:58" ht="18" customHeight="1">
      <c r="B47" s="350">
        <v>41</v>
      </c>
      <c r="C47" s="352" t="s">
        <v>122</v>
      </c>
      <c r="D47" s="428">
        <v>5</v>
      </c>
      <c r="E47" s="385">
        <v>0</v>
      </c>
      <c r="F47" s="393">
        <v>10</v>
      </c>
      <c r="G47" s="394">
        <v>5</v>
      </c>
      <c r="H47" s="387">
        <v>14</v>
      </c>
      <c r="I47" s="385">
        <v>5</v>
      </c>
      <c r="J47" s="393">
        <v>0</v>
      </c>
      <c r="K47" s="395">
        <v>15</v>
      </c>
      <c r="L47" s="396">
        <v>5</v>
      </c>
      <c r="M47" s="397">
        <v>5</v>
      </c>
      <c r="N47" s="385">
        <v>0</v>
      </c>
      <c r="O47" s="393">
        <v>0</v>
      </c>
      <c r="P47" s="393">
        <v>10</v>
      </c>
      <c r="Q47" s="395">
        <v>5</v>
      </c>
      <c r="R47" s="415">
        <f t="shared" si="4"/>
        <v>79</v>
      </c>
      <c r="S47" s="390">
        <v>0</v>
      </c>
      <c r="T47" s="385">
        <v>0</v>
      </c>
      <c r="U47" s="393">
        <v>10</v>
      </c>
      <c r="V47" s="375">
        <v>12</v>
      </c>
      <c r="W47" s="376">
        <v>5</v>
      </c>
      <c r="X47" s="377">
        <v>0</v>
      </c>
      <c r="Y47" s="377">
        <v>5</v>
      </c>
      <c r="Z47" s="378">
        <v>5</v>
      </c>
      <c r="AA47" s="379">
        <v>5</v>
      </c>
      <c r="AB47" s="377">
        <v>0</v>
      </c>
      <c r="AC47" s="377">
        <v>0</v>
      </c>
      <c r="AD47" s="377">
        <v>0</v>
      </c>
      <c r="AE47" s="377">
        <v>8</v>
      </c>
      <c r="AF47" s="378">
        <v>0</v>
      </c>
      <c r="AG47" s="391">
        <f t="shared" si="5"/>
        <v>50</v>
      </c>
      <c r="AH47" s="390">
        <v>5</v>
      </c>
      <c r="AI47" s="385">
        <v>5</v>
      </c>
      <c r="AJ47" s="393">
        <v>5</v>
      </c>
      <c r="AK47" s="376">
        <v>0</v>
      </c>
      <c r="AL47" s="377">
        <v>5</v>
      </c>
      <c r="AM47" s="377">
        <v>5</v>
      </c>
      <c r="AN47" s="375">
        <v>5</v>
      </c>
      <c r="AO47" s="375">
        <v>0</v>
      </c>
      <c r="AP47" s="377">
        <v>0</v>
      </c>
      <c r="AQ47" s="377">
        <v>0</v>
      </c>
      <c r="AR47" s="379">
        <v>0</v>
      </c>
      <c r="AS47" s="378">
        <v>0</v>
      </c>
      <c r="AT47" s="392">
        <f t="shared" si="6"/>
        <v>30</v>
      </c>
      <c r="AU47" s="756">
        <v>0</v>
      </c>
      <c r="AV47" s="831">
        <v>5</v>
      </c>
      <c r="AW47" s="756">
        <v>0</v>
      </c>
      <c r="AX47" s="391"/>
      <c r="AY47" s="756"/>
      <c r="AZ47" s="379"/>
      <c r="BA47" s="377"/>
      <c r="BB47" s="392"/>
      <c r="BC47" s="392">
        <f t="shared" si="2"/>
        <v>5</v>
      </c>
      <c r="BD47" s="868">
        <v>41</v>
      </c>
      <c r="BE47" s="355" t="s">
        <v>196</v>
      </c>
      <c r="BF47" s="812">
        <v>92</v>
      </c>
    </row>
    <row r="48" spans="2:58" ht="18" customHeight="1">
      <c r="B48" s="350">
        <v>42</v>
      </c>
      <c r="C48" s="352" t="s">
        <v>44</v>
      </c>
      <c r="D48" s="428">
        <v>5</v>
      </c>
      <c r="E48" s="385">
        <v>0</v>
      </c>
      <c r="F48" s="393">
        <v>0</v>
      </c>
      <c r="G48" s="394">
        <v>0</v>
      </c>
      <c r="H48" s="387">
        <v>0</v>
      </c>
      <c r="I48" s="385">
        <v>0</v>
      </c>
      <c r="J48" s="393">
        <v>5</v>
      </c>
      <c r="K48" s="395">
        <v>0</v>
      </c>
      <c r="L48" s="396">
        <v>0</v>
      </c>
      <c r="M48" s="397">
        <v>5</v>
      </c>
      <c r="N48" s="385">
        <v>0</v>
      </c>
      <c r="O48" s="393">
        <v>0</v>
      </c>
      <c r="P48" s="393">
        <v>0</v>
      </c>
      <c r="Q48" s="395">
        <v>0</v>
      </c>
      <c r="R48" s="415">
        <f t="shared" si="4"/>
        <v>15</v>
      </c>
      <c r="S48" s="397">
        <v>5</v>
      </c>
      <c r="T48" s="385">
        <v>5</v>
      </c>
      <c r="U48" s="393">
        <v>0</v>
      </c>
      <c r="V48" s="375">
        <v>0</v>
      </c>
      <c r="W48" s="376">
        <v>5</v>
      </c>
      <c r="X48" s="377">
        <v>0</v>
      </c>
      <c r="Y48" s="377">
        <v>0</v>
      </c>
      <c r="Z48" s="378">
        <v>0</v>
      </c>
      <c r="AA48" s="379">
        <v>0</v>
      </c>
      <c r="AB48" s="377">
        <v>0</v>
      </c>
      <c r="AC48" s="377">
        <v>0</v>
      </c>
      <c r="AD48" s="377">
        <v>0</v>
      </c>
      <c r="AE48" s="377">
        <v>0</v>
      </c>
      <c r="AF48" s="378">
        <v>0</v>
      </c>
      <c r="AG48" s="391">
        <f t="shared" si="5"/>
        <v>15</v>
      </c>
      <c r="AH48" s="397">
        <v>0</v>
      </c>
      <c r="AI48" s="385">
        <v>0</v>
      </c>
      <c r="AJ48" s="393">
        <v>0</v>
      </c>
      <c r="AK48" s="376">
        <v>0</v>
      </c>
      <c r="AL48" s="377">
        <v>0</v>
      </c>
      <c r="AM48" s="377">
        <v>0</v>
      </c>
      <c r="AN48" s="375">
        <v>0</v>
      </c>
      <c r="AO48" s="375">
        <v>0</v>
      </c>
      <c r="AP48" s="377">
        <v>0</v>
      </c>
      <c r="AQ48" s="377">
        <v>0</v>
      </c>
      <c r="AR48" s="379">
        <v>0</v>
      </c>
      <c r="AS48" s="378">
        <v>0</v>
      </c>
      <c r="AT48" s="392">
        <f t="shared" si="6"/>
        <v>0</v>
      </c>
      <c r="AU48" s="756">
        <v>0</v>
      </c>
      <c r="AV48" s="830">
        <v>0</v>
      </c>
      <c r="AW48" s="756">
        <v>0</v>
      </c>
      <c r="AX48" s="391"/>
      <c r="AY48" s="756"/>
      <c r="AZ48" s="379"/>
      <c r="BA48" s="377"/>
      <c r="BB48" s="392"/>
      <c r="BC48" s="392">
        <f t="shared" si="2"/>
        <v>0</v>
      </c>
      <c r="BD48" s="868">
        <v>42</v>
      </c>
      <c r="BE48" s="352" t="s">
        <v>53</v>
      </c>
      <c r="BF48" s="812">
        <v>91</v>
      </c>
    </row>
    <row r="49" spans="2:58" ht="18" customHeight="1">
      <c r="B49" s="350">
        <v>43</v>
      </c>
      <c r="C49" s="618" t="s">
        <v>198</v>
      </c>
      <c r="D49" s="428">
        <v>0</v>
      </c>
      <c r="E49" s="426">
        <v>0</v>
      </c>
      <c r="F49" s="426">
        <v>0</v>
      </c>
      <c r="G49" s="432">
        <v>0</v>
      </c>
      <c r="H49" s="390">
        <v>0</v>
      </c>
      <c r="I49" s="426">
        <v>0</v>
      </c>
      <c r="J49" s="426">
        <v>0</v>
      </c>
      <c r="K49" s="427">
        <v>0</v>
      </c>
      <c r="L49" s="428">
        <v>0</v>
      </c>
      <c r="M49" s="390">
        <v>0</v>
      </c>
      <c r="N49" s="426">
        <v>0</v>
      </c>
      <c r="O49" s="426">
        <v>0</v>
      </c>
      <c r="P49" s="426">
        <v>0</v>
      </c>
      <c r="Q49" s="427">
        <v>0</v>
      </c>
      <c r="R49" s="429">
        <v>0</v>
      </c>
      <c r="S49" s="390">
        <v>0</v>
      </c>
      <c r="T49" s="385">
        <v>0</v>
      </c>
      <c r="U49" s="393">
        <v>0</v>
      </c>
      <c r="V49" s="375">
        <v>0</v>
      </c>
      <c r="W49" s="376">
        <v>0</v>
      </c>
      <c r="X49" s="377">
        <v>5</v>
      </c>
      <c r="Y49" s="377">
        <v>0</v>
      </c>
      <c r="Z49" s="378">
        <v>0</v>
      </c>
      <c r="AA49" s="379">
        <v>0</v>
      </c>
      <c r="AB49" s="377">
        <v>0</v>
      </c>
      <c r="AC49" s="377">
        <v>0</v>
      </c>
      <c r="AD49" s="377">
        <v>0</v>
      </c>
      <c r="AE49" s="377">
        <v>0</v>
      </c>
      <c r="AF49" s="378">
        <v>0</v>
      </c>
      <c r="AG49" s="391">
        <f t="shared" si="5"/>
        <v>5</v>
      </c>
      <c r="AH49" s="390">
        <v>0</v>
      </c>
      <c r="AI49" s="385">
        <v>0</v>
      </c>
      <c r="AJ49" s="393">
        <v>0</v>
      </c>
      <c r="AK49" s="376">
        <v>0</v>
      </c>
      <c r="AL49" s="377">
        <v>0</v>
      </c>
      <c r="AM49" s="377">
        <v>0</v>
      </c>
      <c r="AN49" s="375">
        <v>0</v>
      </c>
      <c r="AO49" s="375">
        <v>0</v>
      </c>
      <c r="AP49" s="377">
        <v>0</v>
      </c>
      <c r="AQ49" s="377">
        <v>0</v>
      </c>
      <c r="AR49" s="379">
        <v>0</v>
      </c>
      <c r="AS49" s="378">
        <v>0</v>
      </c>
      <c r="AT49" s="392">
        <f t="shared" si="6"/>
        <v>0</v>
      </c>
      <c r="AU49" s="756">
        <v>0</v>
      </c>
      <c r="AV49" s="831">
        <v>0</v>
      </c>
      <c r="AW49" s="756">
        <v>0</v>
      </c>
      <c r="AX49" s="391"/>
      <c r="AY49" s="756"/>
      <c r="AZ49" s="379"/>
      <c r="BA49" s="377"/>
      <c r="BB49" s="392"/>
      <c r="BC49" s="392">
        <f t="shared" si="2"/>
        <v>0</v>
      </c>
      <c r="BD49" s="868">
        <v>43</v>
      </c>
      <c r="BE49" s="352" t="s">
        <v>80</v>
      </c>
      <c r="BF49" s="812">
        <v>83</v>
      </c>
    </row>
    <row r="50" spans="2:58" ht="18" customHeight="1">
      <c r="B50" s="350">
        <v>44</v>
      </c>
      <c r="C50" s="352" t="s">
        <v>147</v>
      </c>
      <c r="D50" s="428">
        <v>0</v>
      </c>
      <c r="E50" s="385">
        <v>0</v>
      </c>
      <c r="F50" s="393">
        <v>5</v>
      </c>
      <c r="G50" s="394">
        <v>0</v>
      </c>
      <c r="H50" s="387">
        <v>0</v>
      </c>
      <c r="I50" s="385">
        <v>0</v>
      </c>
      <c r="J50" s="393">
        <v>5</v>
      </c>
      <c r="K50" s="395">
        <v>0</v>
      </c>
      <c r="L50" s="396">
        <v>0</v>
      </c>
      <c r="M50" s="397">
        <v>0</v>
      </c>
      <c r="N50" s="385">
        <v>5</v>
      </c>
      <c r="O50" s="393">
        <v>0</v>
      </c>
      <c r="P50" s="393">
        <v>0</v>
      </c>
      <c r="Q50" s="395">
        <v>0</v>
      </c>
      <c r="R50" s="415">
        <f>SUM(D50:Q50)</f>
        <v>15</v>
      </c>
      <c r="S50" s="397">
        <v>5</v>
      </c>
      <c r="T50" s="385">
        <v>5</v>
      </c>
      <c r="U50" s="393">
        <v>0</v>
      </c>
      <c r="V50" s="375">
        <v>0</v>
      </c>
      <c r="W50" s="376">
        <v>0</v>
      </c>
      <c r="X50" s="377">
        <v>5</v>
      </c>
      <c r="Y50" s="377">
        <v>0</v>
      </c>
      <c r="Z50" s="378">
        <v>0</v>
      </c>
      <c r="AA50" s="379">
        <v>0</v>
      </c>
      <c r="AB50" s="377">
        <v>5</v>
      </c>
      <c r="AC50" s="377">
        <v>0</v>
      </c>
      <c r="AD50" s="377">
        <v>0</v>
      </c>
      <c r="AE50" s="377">
        <v>0</v>
      </c>
      <c r="AF50" s="378">
        <v>0</v>
      </c>
      <c r="AG50" s="391">
        <f t="shared" si="5"/>
        <v>20</v>
      </c>
      <c r="AH50" s="397">
        <v>0</v>
      </c>
      <c r="AI50" s="385">
        <v>0</v>
      </c>
      <c r="AJ50" s="393">
        <v>0</v>
      </c>
      <c r="AK50" s="376">
        <v>0</v>
      </c>
      <c r="AL50" s="377">
        <v>0</v>
      </c>
      <c r="AM50" s="377">
        <v>0</v>
      </c>
      <c r="AN50" s="375">
        <v>0</v>
      </c>
      <c r="AO50" s="375">
        <v>0</v>
      </c>
      <c r="AP50" s="377">
        <v>0</v>
      </c>
      <c r="AQ50" s="377">
        <v>0</v>
      </c>
      <c r="AR50" s="379">
        <v>0</v>
      </c>
      <c r="AS50" s="378">
        <v>5</v>
      </c>
      <c r="AT50" s="392">
        <f t="shared" si="6"/>
        <v>5</v>
      </c>
      <c r="AU50" s="756">
        <v>0</v>
      </c>
      <c r="AV50" s="830">
        <v>0</v>
      </c>
      <c r="AW50" s="756">
        <v>0</v>
      </c>
      <c r="AX50" s="391"/>
      <c r="AY50" s="756"/>
      <c r="AZ50" s="379"/>
      <c r="BA50" s="377"/>
      <c r="BB50" s="392"/>
      <c r="BC50" s="392">
        <f t="shared" si="2"/>
        <v>0</v>
      </c>
      <c r="BD50" s="868">
        <v>44</v>
      </c>
      <c r="BE50" s="352" t="s">
        <v>54</v>
      </c>
      <c r="BF50" s="812">
        <v>75</v>
      </c>
    </row>
    <row r="51" spans="2:58" ht="18" customHeight="1">
      <c r="B51" s="350">
        <v>45</v>
      </c>
      <c r="C51" s="352" t="s">
        <v>127</v>
      </c>
      <c r="D51" s="428">
        <v>5</v>
      </c>
      <c r="E51" s="385">
        <v>5</v>
      </c>
      <c r="F51" s="393">
        <v>5</v>
      </c>
      <c r="G51" s="394">
        <v>5</v>
      </c>
      <c r="H51" s="387">
        <v>0</v>
      </c>
      <c r="I51" s="385">
        <v>5</v>
      </c>
      <c r="J51" s="393">
        <v>0</v>
      </c>
      <c r="K51" s="395">
        <v>15</v>
      </c>
      <c r="L51" s="396">
        <v>5</v>
      </c>
      <c r="M51" s="397">
        <v>0</v>
      </c>
      <c r="N51" s="385">
        <v>0</v>
      </c>
      <c r="O51" s="393">
        <v>0</v>
      </c>
      <c r="P51" s="393">
        <v>8</v>
      </c>
      <c r="Q51" s="395">
        <v>14</v>
      </c>
      <c r="R51" s="415">
        <f>SUM(D51:Q51)</f>
        <v>67</v>
      </c>
      <c r="S51" s="390">
        <v>0</v>
      </c>
      <c r="T51" s="385">
        <v>0</v>
      </c>
      <c r="U51" s="393">
        <v>0</v>
      </c>
      <c r="V51" s="375">
        <v>0</v>
      </c>
      <c r="W51" s="376">
        <v>5</v>
      </c>
      <c r="X51" s="377">
        <v>0</v>
      </c>
      <c r="Y51" s="377">
        <v>5</v>
      </c>
      <c r="Z51" s="378">
        <v>0</v>
      </c>
      <c r="AA51" s="379">
        <v>5</v>
      </c>
      <c r="AB51" s="377">
        <v>5</v>
      </c>
      <c r="AC51" s="377">
        <v>5</v>
      </c>
      <c r="AD51" s="377">
        <v>10</v>
      </c>
      <c r="AE51" s="377">
        <v>10</v>
      </c>
      <c r="AF51" s="378">
        <v>5</v>
      </c>
      <c r="AG51" s="391">
        <f t="shared" si="5"/>
        <v>50</v>
      </c>
      <c r="AH51" s="390">
        <v>5</v>
      </c>
      <c r="AI51" s="385">
        <v>5</v>
      </c>
      <c r="AJ51" s="393">
        <v>5</v>
      </c>
      <c r="AK51" s="376">
        <v>0</v>
      </c>
      <c r="AL51" s="377">
        <v>5</v>
      </c>
      <c r="AM51" s="377">
        <v>0</v>
      </c>
      <c r="AN51" s="375">
        <v>0</v>
      </c>
      <c r="AO51" s="375">
        <v>5</v>
      </c>
      <c r="AP51" s="377">
        <v>0</v>
      </c>
      <c r="AQ51" s="377">
        <v>5</v>
      </c>
      <c r="AR51" s="379">
        <v>0</v>
      </c>
      <c r="AS51" s="378">
        <v>5</v>
      </c>
      <c r="AT51" s="392">
        <f t="shared" si="6"/>
        <v>35</v>
      </c>
      <c r="AU51" s="756">
        <v>14</v>
      </c>
      <c r="AV51" s="831">
        <v>0</v>
      </c>
      <c r="AW51" s="756">
        <v>0</v>
      </c>
      <c r="AX51" s="391"/>
      <c r="AY51" s="756"/>
      <c r="AZ51" s="379"/>
      <c r="BA51" s="377"/>
      <c r="BB51" s="392"/>
      <c r="BC51" s="392">
        <f t="shared" si="2"/>
        <v>14</v>
      </c>
      <c r="BD51" s="868">
        <v>45</v>
      </c>
      <c r="BE51" s="352" t="s">
        <v>91</v>
      </c>
      <c r="BF51" s="812">
        <v>75</v>
      </c>
    </row>
    <row r="52" spans="2:58" ht="18" customHeight="1">
      <c r="B52" s="350">
        <v>46</v>
      </c>
      <c r="C52" s="325" t="s">
        <v>194</v>
      </c>
      <c r="D52" s="428">
        <v>0</v>
      </c>
      <c r="E52" s="426">
        <v>0</v>
      </c>
      <c r="F52" s="426">
        <v>0</v>
      </c>
      <c r="G52" s="432">
        <v>0</v>
      </c>
      <c r="H52" s="390">
        <v>0</v>
      </c>
      <c r="I52" s="426">
        <v>0</v>
      </c>
      <c r="J52" s="426">
        <v>0</v>
      </c>
      <c r="K52" s="427">
        <v>0</v>
      </c>
      <c r="L52" s="428">
        <v>0</v>
      </c>
      <c r="M52" s="390">
        <v>0</v>
      </c>
      <c r="N52" s="426">
        <v>0</v>
      </c>
      <c r="O52" s="426">
        <v>0</v>
      </c>
      <c r="P52" s="426">
        <v>0</v>
      </c>
      <c r="Q52" s="427">
        <v>0</v>
      </c>
      <c r="R52" s="429">
        <v>0</v>
      </c>
      <c r="S52" s="390">
        <v>0</v>
      </c>
      <c r="T52" s="385">
        <v>0</v>
      </c>
      <c r="U52" s="393">
        <v>0</v>
      </c>
      <c r="V52" s="375">
        <v>0</v>
      </c>
      <c r="W52" s="376">
        <v>5</v>
      </c>
      <c r="X52" s="377">
        <v>0</v>
      </c>
      <c r="Y52" s="377">
        <v>0</v>
      </c>
      <c r="Z52" s="378">
        <v>0</v>
      </c>
      <c r="AA52" s="379">
        <v>5</v>
      </c>
      <c r="AB52" s="377">
        <v>5</v>
      </c>
      <c r="AC52" s="377">
        <v>0</v>
      </c>
      <c r="AD52" s="377">
        <v>0</v>
      </c>
      <c r="AE52" s="377">
        <v>0</v>
      </c>
      <c r="AF52" s="378">
        <v>0</v>
      </c>
      <c r="AG52" s="391">
        <f t="shared" si="5"/>
        <v>15</v>
      </c>
      <c r="AH52" s="390">
        <v>0</v>
      </c>
      <c r="AI52" s="385">
        <v>0</v>
      </c>
      <c r="AJ52" s="393">
        <v>0</v>
      </c>
      <c r="AK52" s="376">
        <v>0</v>
      </c>
      <c r="AL52" s="377">
        <v>0</v>
      </c>
      <c r="AM52" s="377">
        <v>0</v>
      </c>
      <c r="AN52" s="375">
        <v>0</v>
      </c>
      <c r="AO52" s="375">
        <v>0</v>
      </c>
      <c r="AP52" s="377">
        <v>0</v>
      </c>
      <c r="AQ52" s="377">
        <v>0</v>
      </c>
      <c r="AR52" s="379">
        <v>0</v>
      </c>
      <c r="AS52" s="378">
        <v>0</v>
      </c>
      <c r="AT52" s="392">
        <f t="shared" si="6"/>
        <v>0</v>
      </c>
      <c r="AU52" s="756">
        <v>0</v>
      </c>
      <c r="AV52" s="831">
        <v>0</v>
      </c>
      <c r="AW52" s="756">
        <v>0</v>
      </c>
      <c r="AX52" s="391"/>
      <c r="AY52" s="756"/>
      <c r="AZ52" s="379"/>
      <c r="BA52" s="377"/>
      <c r="BB52" s="392"/>
      <c r="BC52" s="392">
        <f t="shared" si="2"/>
        <v>0</v>
      </c>
      <c r="BD52" s="868">
        <v>46</v>
      </c>
      <c r="BE52" s="352" t="s">
        <v>188</v>
      </c>
      <c r="BF52" s="812">
        <v>74</v>
      </c>
    </row>
    <row r="53" spans="2:58" ht="18" customHeight="1">
      <c r="B53" s="350">
        <v>47</v>
      </c>
      <c r="C53" s="352" t="s">
        <v>52</v>
      </c>
      <c r="D53" s="428">
        <v>5</v>
      </c>
      <c r="E53" s="385">
        <v>0</v>
      </c>
      <c r="F53" s="393">
        <v>5</v>
      </c>
      <c r="G53" s="394">
        <v>5</v>
      </c>
      <c r="H53" s="387">
        <v>5</v>
      </c>
      <c r="I53" s="385">
        <v>5</v>
      </c>
      <c r="J53" s="393">
        <v>5</v>
      </c>
      <c r="K53" s="395">
        <v>41</v>
      </c>
      <c r="L53" s="396">
        <v>5</v>
      </c>
      <c r="M53" s="397">
        <v>5</v>
      </c>
      <c r="N53" s="385">
        <v>5</v>
      </c>
      <c r="O53" s="393">
        <v>5</v>
      </c>
      <c r="P53" s="393">
        <v>0</v>
      </c>
      <c r="Q53" s="395">
        <v>0</v>
      </c>
      <c r="R53" s="415">
        <f>SUM(D53:Q53)</f>
        <v>91</v>
      </c>
      <c r="S53" s="390">
        <v>10</v>
      </c>
      <c r="T53" s="385">
        <v>0</v>
      </c>
      <c r="U53" s="393">
        <v>0</v>
      </c>
      <c r="V53" s="375">
        <v>0</v>
      </c>
      <c r="W53" s="376">
        <v>5</v>
      </c>
      <c r="X53" s="377">
        <v>0</v>
      </c>
      <c r="Y53" s="377">
        <v>5</v>
      </c>
      <c r="Z53" s="378">
        <v>5</v>
      </c>
      <c r="AA53" s="379">
        <v>5</v>
      </c>
      <c r="AB53" s="377">
        <v>5</v>
      </c>
      <c r="AC53" s="377">
        <v>0</v>
      </c>
      <c r="AD53" s="377">
        <v>14</v>
      </c>
      <c r="AE53" s="377">
        <v>14</v>
      </c>
      <c r="AF53" s="378">
        <v>5</v>
      </c>
      <c r="AG53" s="391">
        <f t="shared" si="5"/>
        <v>68</v>
      </c>
      <c r="AH53" s="390">
        <v>5</v>
      </c>
      <c r="AI53" s="385">
        <v>5</v>
      </c>
      <c r="AJ53" s="393">
        <v>15</v>
      </c>
      <c r="AK53" s="376">
        <v>0</v>
      </c>
      <c r="AL53" s="377">
        <v>5</v>
      </c>
      <c r="AM53" s="377">
        <v>0</v>
      </c>
      <c r="AN53" s="375">
        <v>5</v>
      </c>
      <c r="AO53" s="375">
        <v>5</v>
      </c>
      <c r="AP53" s="377">
        <v>5</v>
      </c>
      <c r="AQ53" s="377">
        <v>0</v>
      </c>
      <c r="AR53" s="379">
        <v>5</v>
      </c>
      <c r="AS53" s="378">
        <v>0</v>
      </c>
      <c r="AT53" s="392">
        <f t="shared" si="6"/>
        <v>50</v>
      </c>
      <c r="AU53" s="756">
        <v>5</v>
      </c>
      <c r="AV53" s="831">
        <v>0</v>
      </c>
      <c r="AW53" s="756">
        <v>14</v>
      </c>
      <c r="AX53" s="391"/>
      <c r="AY53" s="756"/>
      <c r="AZ53" s="379"/>
      <c r="BA53" s="377"/>
      <c r="BB53" s="392"/>
      <c r="BC53" s="392">
        <f t="shared" si="2"/>
        <v>19</v>
      </c>
      <c r="BD53" s="868">
        <v>47</v>
      </c>
      <c r="BE53" s="355" t="s">
        <v>70</v>
      </c>
      <c r="BF53" s="812">
        <v>72</v>
      </c>
    </row>
    <row r="54" spans="2:58" ht="18" customHeight="1">
      <c r="B54" s="350">
        <v>48</v>
      </c>
      <c r="C54" s="352" t="s">
        <v>175</v>
      </c>
      <c r="D54" s="428">
        <v>0</v>
      </c>
      <c r="E54" s="385">
        <v>0</v>
      </c>
      <c r="F54" s="385">
        <v>0</v>
      </c>
      <c r="G54" s="386">
        <v>0</v>
      </c>
      <c r="H54" s="387">
        <v>0</v>
      </c>
      <c r="I54" s="385">
        <v>0</v>
      </c>
      <c r="J54" s="385">
        <v>0</v>
      </c>
      <c r="K54" s="388">
        <v>0</v>
      </c>
      <c r="L54" s="389">
        <v>0</v>
      </c>
      <c r="M54" s="387">
        <v>0</v>
      </c>
      <c r="N54" s="385">
        <v>0</v>
      </c>
      <c r="O54" s="385">
        <v>0</v>
      </c>
      <c r="P54" s="385">
        <v>0</v>
      </c>
      <c r="Q54" s="388">
        <v>0</v>
      </c>
      <c r="R54" s="415">
        <v>5</v>
      </c>
      <c r="S54" s="390">
        <v>5</v>
      </c>
      <c r="T54" s="385">
        <v>0</v>
      </c>
      <c r="U54" s="393">
        <v>0</v>
      </c>
      <c r="V54" s="375">
        <v>0</v>
      </c>
      <c r="W54" s="376">
        <v>0</v>
      </c>
      <c r="X54" s="377">
        <v>0</v>
      </c>
      <c r="Y54" s="377">
        <v>0</v>
      </c>
      <c r="Z54" s="378">
        <v>0</v>
      </c>
      <c r="AA54" s="379">
        <v>0</v>
      </c>
      <c r="AB54" s="377">
        <v>0</v>
      </c>
      <c r="AC54" s="377">
        <v>0</v>
      </c>
      <c r="AD54" s="377">
        <v>0</v>
      </c>
      <c r="AE54" s="377">
        <v>0</v>
      </c>
      <c r="AF54" s="378">
        <v>0</v>
      </c>
      <c r="AG54" s="391">
        <f t="shared" si="5"/>
        <v>5</v>
      </c>
      <c r="AH54" s="390">
        <v>0</v>
      </c>
      <c r="AI54" s="385">
        <v>0</v>
      </c>
      <c r="AJ54" s="393">
        <v>0</v>
      </c>
      <c r="AK54" s="376">
        <v>0</v>
      </c>
      <c r="AL54" s="377">
        <v>0</v>
      </c>
      <c r="AM54" s="377">
        <v>0</v>
      </c>
      <c r="AN54" s="375">
        <v>0</v>
      </c>
      <c r="AO54" s="375">
        <v>0</v>
      </c>
      <c r="AP54" s="377">
        <v>0</v>
      </c>
      <c r="AQ54" s="377">
        <v>0</v>
      </c>
      <c r="AR54" s="379">
        <v>0</v>
      </c>
      <c r="AS54" s="378">
        <v>0</v>
      </c>
      <c r="AT54" s="392">
        <f t="shared" si="6"/>
        <v>0</v>
      </c>
      <c r="AU54" s="756">
        <v>0</v>
      </c>
      <c r="AV54" s="831">
        <v>0</v>
      </c>
      <c r="AW54" s="756">
        <v>0</v>
      </c>
      <c r="AX54" s="391"/>
      <c r="AY54" s="756"/>
      <c r="AZ54" s="379"/>
      <c r="BA54" s="377"/>
      <c r="BB54" s="392"/>
      <c r="BC54" s="392">
        <f t="shared" si="2"/>
        <v>0</v>
      </c>
      <c r="BD54" s="868">
        <v>48</v>
      </c>
      <c r="BE54" s="352" t="s">
        <v>68</v>
      </c>
      <c r="BF54" s="812">
        <v>72</v>
      </c>
    </row>
    <row r="55" spans="2:58" ht="18" customHeight="1">
      <c r="B55" s="350">
        <v>49</v>
      </c>
      <c r="C55" s="352" t="s">
        <v>158</v>
      </c>
      <c r="D55" s="428">
        <v>0</v>
      </c>
      <c r="E55" s="385">
        <v>0</v>
      </c>
      <c r="F55" s="393">
        <v>5</v>
      </c>
      <c r="G55" s="394">
        <v>0</v>
      </c>
      <c r="H55" s="387">
        <v>0</v>
      </c>
      <c r="I55" s="385">
        <v>0</v>
      </c>
      <c r="J55" s="393">
        <v>0</v>
      </c>
      <c r="K55" s="395">
        <v>0</v>
      </c>
      <c r="L55" s="396">
        <v>0</v>
      </c>
      <c r="M55" s="397">
        <v>0</v>
      </c>
      <c r="N55" s="385">
        <v>0</v>
      </c>
      <c r="O55" s="393">
        <v>0</v>
      </c>
      <c r="P55" s="393">
        <v>0</v>
      </c>
      <c r="Q55" s="395">
        <v>0</v>
      </c>
      <c r="R55" s="415">
        <f>SUM(D55:Q55)</f>
        <v>5</v>
      </c>
      <c r="S55" s="390">
        <v>5</v>
      </c>
      <c r="T55" s="385">
        <v>0</v>
      </c>
      <c r="U55" s="393">
        <v>0</v>
      </c>
      <c r="V55" s="375">
        <v>0</v>
      </c>
      <c r="W55" s="376">
        <v>0</v>
      </c>
      <c r="X55" s="377">
        <v>0</v>
      </c>
      <c r="Y55" s="377">
        <v>0</v>
      </c>
      <c r="Z55" s="378">
        <v>0</v>
      </c>
      <c r="AA55" s="379">
        <v>0</v>
      </c>
      <c r="AB55" s="377">
        <v>0</v>
      </c>
      <c r="AC55" s="377">
        <v>0</v>
      </c>
      <c r="AD55" s="377">
        <v>0</v>
      </c>
      <c r="AE55" s="377">
        <v>0</v>
      </c>
      <c r="AF55" s="378">
        <v>0</v>
      </c>
      <c r="AG55" s="391">
        <f t="shared" si="5"/>
        <v>5</v>
      </c>
      <c r="AH55" s="390">
        <v>0</v>
      </c>
      <c r="AI55" s="385">
        <v>0</v>
      </c>
      <c r="AJ55" s="393">
        <v>0</v>
      </c>
      <c r="AK55" s="376">
        <v>0</v>
      </c>
      <c r="AL55" s="377">
        <v>0</v>
      </c>
      <c r="AM55" s="377">
        <v>0</v>
      </c>
      <c r="AN55" s="375">
        <v>0</v>
      </c>
      <c r="AO55" s="375">
        <v>0</v>
      </c>
      <c r="AP55" s="377">
        <v>0</v>
      </c>
      <c r="AQ55" s="377">
        <v>0</v>
      </c>
      <c r="AR55" s="379">
        <v>0</v>
      </c>
      <c r="AS55" s="378">
        <v>0</v>
      </c>
      <c r="AT55" s="392">
        <f t="shared" si="6"/>
        <v>0</v>
      </c>
      <c r="AU55" s="756">
        <v>0</v>
      </c>
      <c r="AV55" s="831">
        <v>0</v>
      </c>
      <c r="AW55" s="756">
        <v>0</v>
      </c>
      <c r="AX55" s="391"/>
      <c r="AY55" s="756"/>
      <c r="AZ55" s="379"/>
      <c r="BA55" s="377"/>
      <c r="BB55" s="392"/>
      <c r="BC55" s="392">
        <f t="shared" si="2"/>
        <v>0</v>
      </c>
      <c r="BD55" s="868">
        <v>49</v>
      </c>
      <c r="BE55" s="352" t="s">
        <v>13</v>
      </c>
      <c r="BF55" s="812">
        <v>71</v>
      </c>
    </row>
    <row r="56" spans="2:58" ht="18" customHeight="1">
      <c r="B56" s="350">
        <v>50</v>
      </c>
      <c r="C56" s="352" t="s">
        <v>159</v>
      </c>
      <c r="D56" s="428">
        <v>0</v>
      </c>
      <c r="E56" s="385">
        <v>0</v>
      </c>
      <c r="F56" s="393">
        <v>5</v>
      </c>
      <c r="G56" s="394">
        <v>0</v>
      </c>
      <c r="H56" s="387">
        <v>0</v>
      </c>
      <c r="I56" s="385">
        <v>0</v>
      </c>
      <c r="J56" s="393">
        <v>0</v>
      </c>
      <c r="K56" s="395">
        <v>0</v>
      </c>
      <c r="L56" s="396">
        <v>0</v>
      </c>
      <c r="M56" s="397">
        <v>0</v>
      </c>
      <c r="N56" s="385">
        <v>0</v>
      </c>
      <c r="O56" s="393">
        <v>0</v>
      </c>
      <c r="P56" s="393">
        <v>0</v>
      </c>
      <c r="Q56" s="395">
        <v>0</v>
      </c>
      <c r="R56" s="415">
        <f>SUM(D56:Q56)</f>
        <v>5</v>
      </c>
      <c r="S56" s="397">
        <v>0</v>
      </c>
      <c r="T56" s="385">
        <v>0</v>
      </c>
      <c r="U56" s="393">
        <v>5</v>
      </c>
      <c r="V56" s="375">
        <v>0</v>
      </c>
      <c r="W56" s="376">
        <v>0</v>
      </c>
      <c r="X56" s="377">
        <v>0</v>
      </c>
      <c r="Y56" s="377">
        <v>0</v>
      </c>
      <c r="Z56" s="378">
        <v>0</v>
      </c>
      <c r="AA56" s="379">
        <v>0</v>
      </c>
      <c r="AB56" s="377">
        <v>0</v>
      </c>
      <c r="AC56" s="377">
        <v>0</v>
      </c>
      <c r="AD56" s="377">
        <v>0</v>
      </c>
      <c r="AE56" s="377">
        <v>0</v>
      </c>
      <c r="AF56" s="378">
        <v>0</v>
      </c>
      <c r="AG56" s="391">
        <f t="shared" si="5"/>
        <v>5</v>
      </c>
      <c r="AH56" s="397">
        <v>0</v>
      </c>
      <c r="AI56" s="385">
        <v>0</v>
      </c>
      <c r="AJ56" s="393">
        <v>0</v>
      </c>
      <c r="AK56" s="376">
        <v>0</v>
      </c>
      <c r="AL56" s="377">
        <v>0</v>
      </c>
      <c r="AM56" s="377">
        <v>0</v>
      </c>
      <c r="AN56" s="375">
        <v>0</v>
      </c>
      <c r="AO56" s="375">
        <v>0</v>
      </c>
      <c r="AP56" s="377">
        <v>0</v>
      </c>
      <c r="AQ56" s="377">
        <v>0</v>
      </c>
      <c r="AR56" s="379">
        <v>0</v>
      </c>
      <c r="AS56" s="378">
        <v>0</v>
      </c>
      <c r="AT56" s="392">
        <f t="shared" si="6"/>
        <v>0</v>
      </c>
      <c r="AU56" s="756">
        <v>0</v>
      </c>
      <c r="AV56" s="830">
        <v>0</v>
      </c>
      <c r="AW56" s="756">
        <v>0</v>
      </c>
      <c r="AX56" s="391"/>
      <c r="AY56" s="756"/>
      <c r="AZ56" s="379"/>
      <c r="BA56" s="377"/>
      <c r="BB56" s="392"/>
      <c r="BC56" s="392">
        <f t="shared" si="2"/>
        <v>0</v>
      </c>
      <c r="BD56" s="868">
        <v>50</v>
      </c>
      <c r="BE56" s="352" t="s">
        <v>146</v>
      </c>
      <c r="BF56" s="812">
        <v>70</v>
      </c>
    </row>
    <row r="57" spans="2:58" ht="18" customHeight="1">
      <c r="B57" s="350">
        <v>51</v>
      </c>
      <c r="C57" s="352" t="s">
        <v>160</v>
      </c>
      <c r="D57" s="428">
        <v>0</v>
      </c>
      <c r="E57" s="385">
        <v>0</v>
      </c>
      <c r="F57" s="393">
        <v>5</v>
      </c>
      <c r="G57" s="394">
        <v>0</v>
      </c>
      <c r="H57" s="387">
        <v>0</v>
      </c>
      <c r="I57" s="385">
        <v>0</v>
      </c>
      <c r="J57" s="393">
        <v>0</v>
      </c>
      <c r="K57" s="395">
        <v>0</v>
      </c>
      <c r="L57" s="396">
        <v>0</v>
      </c>
      <c r="M57" s="397">
        <v>0</v>
      </c>
      <c r="N57" s="385">
        <v>0</v>
      </c>
      <c r="O57" s="393">
        <v>0</v>
      </c>
      <c r="P57" s="393">
        <v>0</v>
      </c>
      <c r="Q57" s="395">
        <v>0</v>
      </c>
      <c r="R57" s="415">
        <f>SUM(D57:Q57)</f>
        <v>5</v>
      </c>
      <c r="S57" s="390">
        <v>5</v>
      </c>
      <c r="T57" s="385">
        <v>5</v>
      </c>
      <c r="U57" s="393">
        <v>0</v>
      </c>
      <c r="V57" s="375">
        <v>0</v>
      </c>
      <c r="W57" s="376">
        <v>0</v>
      </c>
      <c r="X57" s="377">
        <v>0</v>
      </c>
      <c r="Y57" s="377">
        <v>0</v>
      </c>
      <c r="Z57" s="378">
        <v>0</v>
      </c>
      <c r="AA57" s="379">
        <v>0</v>
      </c>
      <c r="AB57" s="377">
        <v>0</v>
      </c>
      <c r="AC57" s="377">
        <v>0</v>
      </c>
      <c r="AD57" s="377">
        <v>0</v>
      </c>
      <c r="AE57" s="377">
        <v>0</v>
      </c>
      <c r="AF57" s="378">
        <v>0</v>
      </c>
      <c r="AG57" s="391">
        <f t="shared" si="5"/>
        <v>10</v>
      </c>
      <c r="AH57" s="390">
        <v>0</v>
      </c>
      <c r="AI57" s="385">
        <v>0</v>
      </c>
      <c r="AJ57" s="393">
        <v>0</v>
      </c>
      <c r="AK57" s="376">
        <v>0</v>
      </c>
      <c r="AL57" s="377">
        <v>0</v>
      </c>
      <c r="AM57" s="377">
        <v>0</v>
      </c>
      <c r="AN57" s="375">
        <v>5</v>
      </c>
      <c r="AO57" s="375">
        <v>0</v>
      </c>
      <c r="AP57" s="377">
        <v>0</v>
      </c>
      <c r="AQ57" s="377">
        <v>0</v>
      </c>
      <c r="AR57" s="379">
        <v>0</v>
      </c>
      <c r="AS57" s="378">
        <v>0</v>
      </c>
      <c r="AT57" s="392">
        <f t="shared" si="6"/>
        <v>5</v>
      </c>
      <c r="AU57" s="756">
        <v>0</v>
      </c>
      <c r="AV57" s="831">
        <v>0</v>
      </c>
      <c r="AW57" s="756">
        <v>0</v>
      </c>
      <c r="AX57" s="391"/>
      <c r="AY57" s="756"/>
      <c r="AZ57" s="379"/>
      <c r="BA57" s="377"/>
      <c r="BB57" s="392"/>
      <c r="BC57" s="392">
        <f t="shared" si="2"/>
        <v>0</v>
      </c>
      <c r="BD57" s="868">
        <v>51</v>
      </c>
      <c r="BE57" s="352" t="s">
        <v>304</v>
      </c>
      <c r="BF57" s="812">
        <v>70</v>
      </c>
    </row>
    <row r="58" spans="2:58" ht="18" customHeight="1">
      <c r="B58" s="350">
        <v>52</v>
      </c>
      <c r="C58" s="352" t="s">
        <v>13</v>
      </c>
      <c r="D58" s="428">
        <v>5</v>
      </c>
      <c r="E58" s="385">
        <v>0</v>
      </c>
      <c r="F58" s="393">
        <v>0</v>
      </c>
      <c r="G58" s="394">
        <v>5</v>
      </c>
      <c r="H58" s="387">
        <v>0</v>
      </c>
      <c r="I58" s="385">
        <v>0</v>
      </c>
      <c r="J58" s="393">
        <v>5</v>
      </c>
      <c r="K58" s="395">
        <v>0</v>
      </c>
      <c r="L58" s="396">
        <v>0</v>
      </c>
      <c r="M58" s="397">
        <v>5</v>
      </c>
      <c r="N58" s="385">
        <v>5</v>
      </c>
      <c r="O58" s="393">
        <v>0</v>
      </c>
      <c r="P58" s="393">
        <v>0</v>
      </c>
      <c r="Q58" s="395">
        <v>0</v>
      </c>
      <c r="R58" s="415">
        <f>SUM(D58:Q58)</f>
        <v>25</v>
      </c>
      <c r="S58" s="390">
        <v>0</v>
      </c>
      <c r="T58" s="385">
        <v>0</v>
      </c>
      <c r="U58" s="393">
        <v>0</v>
      </c>
      <c r="V58" s="375">
        <v>0</v>
      </c>
      <c r="W58" s="376">
        <v>5</v>
      </c>
      <c r="X58" s="377">
        <v>0</v>
      </c>
      <c r="Y58" s="377">
        <v>0</v>
      </c>
      <c r="Z58" s="378">
        <v>5</v>
      </c>
      <c r="AA58" s="379">
        <v>0</v>
      </c>
      <c r="AB58" s="377">
        <v>0</v>
      </c>
      <c r="AC58" s="377">
        <v>0</v>
      </c>
      <c r="AD58" s="377">
        <v>0</v>
      </c>
      <c r="AE58" s="377">
        <v>0</v>
      </c>
      <c r="AF58" s="378">
        <v>14</v>
      </c>
      <c r="AG58" s="391">
        <f t="shared" si="5"/>
        <v>24</v>
      </c>
      <c r="AH58" s="390">
        <v>0</v>
      </c>
      <c r="AI58" s="385">
        <v>12</v>
      </c>
      <c r="AJ58" s="393">
        <v>5</v>
      </c>
      <c r="AK58" s="376">
        <v>0</v>
      </c>
      <c r="AL58" s="377">
        <v>0</v>
      </c>
      <c r="AM58" s="377">
        <v>0</v>
      </c>
      <c r="AN58" s="375">
        <v>0</v>
      </c>
      <c r="AO58" s="375">
        <v>0</v>
      </c>
      <c r="AP58" s="377">
        <v>0</v>
      </c>
      <c r="AQ58" s="377">
        <v>0</v>
      </c>
      <c r="AR58" s="379">
        <v>0</v>
      </c>
      <c r="AS58" s="378">
        <v>0</v>
      </c>
      <c r="AT58" s="392">
        <f t="shared" si="6"/>
        <v>17</v>
      </c>
      <c r="AU58" s="756">
        <v>5</v>
      </c>
      <c r="AV58" s="831">
        <v>0</v>
      </c>
      <c r="AW58" s="756">
        <v>0</v>
      </c>
      <c r="AX58" s="391"/>
      <c r="AY58" s="756"/>
      <c r="AZ58" s="379"/>
      <c r="BA58" s="377"/>
      <c r="BB58" s="392"/>
      <c r="BC58" s="392">
        <f t="shared" si="2"/>
        <v>5</v>
      </c>
      <c r="BD58" s="868">
        <v>52</v>
      </c>
      <c r="BE58" s="352" t="s">
        <v>126</v>
      </c>
      <c r="BF58" s="812">
        <v>68</v>
      </c>
    </row>
    <row r="59" spans="2:58" ht="18" customHeight="1">
      <c r="B59" s="350">
        <v>53</v>
      </c>
      <c r="C59" s="352" t="s">
        <v>140</v>
      </c>
      <c r="D59" s="428">
        <v>0</v>
      </c>
      <c r="E59" s="385">
        <v>0</v>
      </c>
      <c r="F59" s="393">
        <v>5</v>
      </c>
      <c r="G59" s="394">
        <v>0</v>
      </c>
      <c r="H59" s="387">
        <v>5</v>
      </c>
      <c r="I59" s="385">
        <v>0</v>
      </c>
      <c r="J59" s="393">
        <v>0</v>
      </c>
      <c r="K59" s="395">
        <v>0</v>
      </c>
      <c r="L59" s="396">
        <v>5</v>
      </c>
      <c r="M59" s="397">
        <v>0</v>
      </c>
      <c r="N59" s="385">
        <v>0</v>
      </c>
      <c r="O59" s="393">
        <v>0</v>
      </c>
      <c r="P59" s="393">
        <v>0</v>
      </c>
      <c r="Q59" s="395">
        <v>0</v>
      </c>
      <c r="R59" s="415">
        <f>SUM(D59:Q59)</f>
        <v>15</v>
      </c>
      <c r="S59" s="390">
        <v>5</v>
      </c>
      <c r="T59" s="385">
        <v>0</v>
      </c>
      <c r="U59" s="393">
        <v>0</v>
      </c>
      <c r="V59" s="375">
        <v>5</v>
      </c>
      <c r="W59" s="376">
        <v>0</v>
      </c>
      <c r="X59" s="377">
        <v>0</v>
      </c>
      <c r="Y59" s="377">
        <v>0</v>
      </c>
      <c r="Z59" s="378">
        <v>0</v>
      </c>
      <c r="AA59" s="379">
        <v>0</v>
      </c>
      <c r="AB59" s="377">
        <v>5</v>
      </c>
      <c r="AC59" s="377">
        <v>0</v>
      </c>
      <c r="AD59" s="377">
        <v>0</v>
      </c>
      <c r="AE59" s="377">
        <v>0</v>
      </c>
      <c r="AF59" s="378">
        <v>0</v>
      </c>
      <c r="AG59" s="391">
        <f t="shared" si="5"/>
        <v>15</v>
      </c>
      <c r="AH59" s="390">
        <v>0</v>
      </c>
      <c r="AI59" s="385">
        <v>0</v>
      </c>
      <c r="AJ59" s="393">
        <v>0</v>
      </c>
      <c r="AK59" s="376">
        <v>0</v>
      </c>
      <c r="AL59" s="377">
        <v>0</v>
      </c>
      <c r="AM59" s="377">
        <v>0</v>
      </c>
      <c r="AN59" s="375">
        <v>0</v>
      </c>
      <c r="AO59" s="375">
        <v>5</v>
      </c>
      <c r="AP59" s="377">
        <v>0</v>
      </c>
      <c r="AQ59" s="377">
        <v>0</v>
      </c>
      <c r="AR59" s="379">
        <v>0</v>
      </c>
      <c r="AS59" s="378">
        <v>0</v>
      </c>
      <c r="AT59" s="392">
        <f t="shared" si="6"/>
        <v>5</v>
      </c>
      <c r="AU59" s="756">
        <v>5</v>
      </c>
      <c r="AV59" s="831">
        <v>0</v>
      </c>
      <c r="AW59" s="756">
        <v>0</v>
      </c>
      <c r="AX59" s="391"/>
      <c r="AY59" s="756"/>
      <c r="AZ59" s="379"/>
      <c r="BA59" s="377"/>
      <c r="BB59" s="392"/>
      <c r="BC59" s="392">
        <f t="shared" si="2"/>
        <v>5</v>
      </c>
      <c r="BD59" s="868">
        <v>53</v>
      </c>
      <c r="BE59" s="352" t="s">
        <v>152</v>
      </c>
      <c r="BF59" s="812">
        <v>65</v>
      </c>
    </row>
    <row r="60" spans="2:58" ht="18" customHeight="1">
      <c r="B60" s="350">
        <v>54</v>
      </c>
      <c r="C60" s="325" t="s">
        <v>338</v>
      </c>
      <c r="D60" s="428">
        <v>0</v>
      </c>
      <c r="E60" s="426">
        <v>0</v>
      </c>
      <c r="F60" s="426">
        <v>0</v>
      </c>
      <c r="G60" s="432">
        <v>0</v>
      </c>
      <c r="H60" s="390">
        <v>0</v>
      </c>
      <c r="I60" s="426">
        <v>0</v>
      </c>
      <c r="J60" s="426">
        <v>0</v>
      </c>
      <c r="K60" s="427">
        <v>0</v>
      </c>
      <c r="L60" s="428">
        <v>0</v>
      </c>
      <c r="M60" s="390">
        <v>0</v>
      </c>
      <c r="N60" s="426">
        <v>0</v>
      </c>
      <c r="O60" s="426">
        <v>0</v>
      </c>
      <c r="P60" s="426">
        <v>0</v>
      </c>
      <c r="Q60" s="427">
        <v>0</v>
      </c>
      <c r="R60" s="429">
        <v>0</v>
      </c>
      <c r="S60" s="390">
        <v>0</v>
      </c>
      <c r="T60" s="385">
        <v>0</v>
      </c>
      <c r="U60" s="393">
        <v>0</v>
      </c>
      <c r="V60" s="375">
        <v>0</v>
      </c>
      <c r="W60" s="376">
        <v>0</v>
      </c>
      <c r="X60" s="377">
        <v>0</v>
      </c>
      <c r="Y60" s="377">
        <v>0</v>
      </c>
      <c r="Z60" s="378">
        <v>0</v>
      </c>
      <c r="AA60" s="379">
        <v>0</v>
      </c>
      <c r="AB60" s="393">
        <v>0</v>
      </c>
      <c r="AC60" s="377">
        <v>0</v>
      </c>
      <c r="AD60" s="377">
        <v>0</v>
      </c>
      <c r="AE60" s="377">
        <v>0</v>
      </c>
      <c r="AF60" s="378">
        <v>0</v>
      </c>
      <c r="AG60" s="391">
        <f t="shared" si="5"/>
        <v>0</v>
      </c>
      <c r="AH60" s="390">
        <v>0</v>
      </c>
      <c r="AI60" s="385">
        <v>0</v>
      </c>
      <c r="AJ60" s="393">
        <v>5</v>
      </c>
      <c r="AK60" s="376">
        <v>0</v>
      </c>
      <c r="AL60" s="377">
        <v>0</v>
      </c>
      <c r="AM60" s="377">
        <v>0</v>
      </c>
      <c r="AN60" s="375">
        <v>0</v>
      </c>
      <c r="AO60" s="375">
        <v>0</v>
      </c>
      <c r="AP60" s="377">
        <v>0</v>
      </c>
      <c r="AQ60" s="377">
        <v>0</v>
      </c>
      <c r="AR60" s="379">
        <v>0</v>
      </c>
      <c r="AS60" s="378">
        <v>0</v>
      </c>
      <c r="AT60" s="392">
        <f t="shared" si="6"/>
        <v>5</v>
      </c>
      <c r="AU60" s="756">
        <v>0</v>
      </c>
      <c r="AV60" s="831">
        <v>5</v>
      </c>
      <c r="AW60" s="756">
        <v>0</v>
      </c>
      <c r="AX60" s="391"/>
      <c r="AY60" s="756"/>
      <c r="AZ60" s="379"/>
      <c r="BA60" s="377"/>
      <c r="BB60" s="392"/>
      <c r="BC60" s="392">
        <f t="shared" si="2"/>
        <v>5</v>
      </c>
      <c r="BD60" s="868">
        <v>54</v>
      </c>
      <c r="BE60" s="352" t="s">
        <v>89</v>
      </c>
      <c r="BF60" s="812">
        <v>60</v>
      </c>
    </row>
    <row r="61" spans="2:58" ht="18" customHeight="1">
      <c r="B61" s="350">
        <v>55</v>
      </c>
      <c r="C61" s="352" t="s">
        <v>337</v>
      </c>
      <c r="D61" s="428">
        <v>0</v>
      </c>
      <c r="E61" s="385">
        <v>0</v>
      </c>
      <c r="F61" s="393">
        <v>0</v>
      </c>
      <c r="G61" s="394">
        <v>0</v>
      </c>
      <c r="H61" s="387">
        <v>0</v>
      </c>
      <c r="I61" s="385">
        <v>0</v>
      </c>
      <c r="J61" s="393">
        <v>0</v>
      </c>
      <c r="K61" s="395">
        <v>0</v>
      </c>
      <c r="L61" s="396">
        <v>0</v>
      </c>
      <c r="M61" s="397">
        <v>0</v>
      </c>
      <c r="N61" s="385">
        <v>0</v>
      </c>
      <c r="O61" s="393">
        <v>0</v>
      </c>
      <c r="P61" s="393">
        <v>0</v>
      </c>
      <c r="Q61" s="395">
        <v>0</v>
      </c>
      <c r="R61" s="415">
        <f t="shared" ref="R61:R68" si="7">SUM(D61:Q61)</f>
        <v>0</v>
      </c>
      <c r="S61" s="397">
        <v>0</v>
      </c>
      <c r="T61" s="385">
        <v>0</v>
      </c>
      <c r="U61" s="393">
        <v>0</v>
      </c>
      <c r="V61" s="375">
        <v>0</v>
      </c>
      <c r="W61" s="376">
        <v>0</v>
      </c>
      <c r="X61" s="377">
        <v>0</v>
      </c>
      <c r="Y61" s="377">
        <v>0</v>
      </c>
      <c r="Z61" s="378">
        <v>0</v>
      </c>
      <c r="AA61" s="379">
        <v>0</v>
      </c>
      <c r="AB61" s="377">
        <v>0</v>
      </c>
      <c r="AC61" s="377">
        <v>0</v>
      </c>
      <c r="AD61" s="377">
        <v>0</v>
      </c>
      <c r="AE61" s="377">
        <v>0</v>
      </c>
      <c r="AF61" s="378">
        <v>0</v>
      </c>
      <c r="AG61" s="391">
        <f t="shared" si="5"/>
        <v>0</v>
      </c>
      <c r="AH61" s="397">
        <v>0</v>
      </c>
      <c r="AI61" s="385">
        <v>0</v>
      </c>
      <c r="AJ61" s="393">
        <v>0</v>
      </c>
      <c r="AK61" s="376">
        <v>0</v>
      </c>
      <c r="AL61" s="377">
        <v>5</v>
      </c>
      <c r="AM61" s="377">
        <v>0</v>
      </c>
      <c r="AN61" s="375">
        <v>0</v>
      </c>
      <c r="AO61" s="375">
        <v>0</v>
      </c>
      <c r="AP61" s="377">
        <v>0</v>
      </c>
      <c r="AQ61" s="377">
        <v>0</v>
      </c>
      <c r="AR61" s="379">
        <v>0</v>
      </c>
      <c r="AS61" s="378">
        <v>0</v>
      </c>
      <c r="AT61" s="392">
        <f t="shared" si="6"/>
        <v>5</v>
      </c>
      <c r="AU61" s="756">
        <v>5</v>
      </c>
      <c r="AV61" s="830">
        <v>0</v>
      </c>
      <c r="AW61" s="756">
        <v>0</v>
      </c>
      <c r="AX61" s="391"/>
      <c r="AY61" s="756"/>
      <c r="AZ61" s="379"/>
      <c r="BA61" s="377"/>
      <c r="BB61" s="392"/>
      <c r="BC61" s="392">
        <f t="shared" si="2"/>
        <v>5</v>
      </c>
      <c r="BD61" s="868">
        <v>55</v>
      </c>
      <c r="BE61" s="352" t="s">
        <v>55</v>
      </c>
      <c r="BF61" s="812">
        <v>60</v>
      </c>
    </row>
    <row r="62" spans="2:58" ht="18" customHeight="1">
      <c r="B62" s="350">
        <v>56</v>
      </c>
      <c r="C62" s="352" t="s">
        <v>123</v>
      </c>
      <c r="D62" s="798">
        <v>0</v>
      </c>
      <c r="E62" s="385">
        <v>0</v>
      </c>
      <c r="F62" s="393">
        <v>5</v>
      </c>
      <c r="G62" s="416">
        <v>0</v>
      </c>
      <c r="H62" s="387">
        <v>0</v>
      </c>
      <c r="I62" s="385">
        <v>0</v>
      </c>
      <c r="J62" s="393">
        <v>0</v>
      </c>
      <c r="K62" s="399">
        <v>41</v>
      </c>
      <c r="L62" s="677">
        <v>0</v>
      </c>
      <c r="M62" s="393">
        <v>0</v>
      </c>
      <c r="N62" s="385">
        <v>0</v>
      </c>
      <c r="O62" s="393">
        <v>0</v>
      </c>
      <c r="P62" s="393">
        <v>0</v>
      </c>
      <c r="Q62" s="399">
        <v>0</v>
      </c>
      <c r="R62" s="415">
        <f t="shared" si="7"/>
        <v>46</v>
      </c>
      <c r="S62" s="390">
        <v>5</v>
      </c>
      <c r="T62" s="385">
        <v>0</v>
      </c>
      <c r="U62" s="393">
        <v>0</v>
      </c>
      <c r="V62" s="375">
        <v>0</v>
      </c>
      <c r="W62" s="376">
        <v>0</v>
      </c>
      <c r="X62" s="377">
        <v>0</v>
      </c>
      <c r="Y62" s="377">
        <v>0</v>
      </c>
      <c r="Z62" s="378">
        <v>0</v>
      </c>
      <c r="AA62" s="379">
        <v>0</v>
      </c>
      <c r="AB62" s="377">
        <v>0</v>
      </c>
      <c r="AC62" s="377">
        <v>0</v>
      </c>
      <c r="AD62" s="377">
        <v>0</v>
      </c>
      <c r="AE62" s="377">
        <v>0</v>
      </c>
      <c r="AF62" s="378">
        <v>0</v>
      </c>
      <c r="AG62" s="391">
        <f t="shared" si="5"/>
        <v>5</v>
      </c>
      <c r="AH62" s="390">
        <v>0</v>
      </c>
      <c r="AI62" s="385">
        <v>0</v>
      </c>
      <c r="AJ62" s="393">
        <v>0</v>
      </c>
      <c r="AK62" s="376">
        <v>0</v>
      </c>
      <c r="AL62" s="377">
        <v>0</v>
      </c>
      <c r="AM62" s="377">
        <v>0</v>
      </c>
      <c r="AN62" s="375">
        <v>0</v>
      </c>
      <c r="AO62" s="375">
        <v>0</v>
      </c>
      <c r="AP62" s="377">
        <v>0</v>
      </c>
      <c r="AQ62" s="377">
        <v>0</v>
      </c>
      <c r="AR62" s="379">
        <v>0</v>
      </c>
      <c r="AS62" s="378">
        <v>0</v>
      </c>
      <c r="AT62" s="392">
        <f t="shared" si="6"/>
        <v>0</v>
      </c>
      <c r="AU62" s="756">
        <v>0</v>
      </c>
      <c r="AV62" s="831">
        <v>0</v>
      </c>
      <c r="AW62" s="756">
        <v>0</v>
      </c>
      <c r="AX62" s="391"/>
      <c r="AY62" s="756"/>
      <c r="AZ62" s="379"/>
      <c r="BA62" s="377"/>
      <c r="BB62" s="392"/>
      <c r="BC62" s="392">
        <f t="shared" si="2"/>
        <v>0</v>
      </c>
      <c r="BD62" s="868">
        <v>56</v>
      </c>
      <c r="BE62" s="352" t="s">
        <v>14</v>
      </c>
      <c r="BF62" s="812">
        <v>60</v>
      </c>
    </row>
    <row r="63" spans="2:58" ht="18" customHeight="1">
      <c r="B63" s="350">
        <v>57</v>
      </c>
      <c r="C63" s="351" t="s">
        <v>63</v>
      </c>
      <c r="D63" s="797">
        <v>0</v>
      </c>
      <c r="E63" s="385">
        <v>5</v>
      </c>
      <c r="F63" s="385">
        <v>5</v>
      </c>
      <c r="G63" s="386">
        <v>5</v>
      </c>
      <c r="H63" s="387">
        <v>5</v>
      </c>
      <c r="I63" s="385">
        <v>10</v>
      </c>
      <c r="J63" s="385">
        <v>15</v>
      </c>
      <c r="K63" s="388">
        <v>35</v>
      </c>
      <c r="L63" s="389">
        <v>5</v>
      </c>
      <c r="M63" s="387">
        <v>5</v>
      </c>
      <c r="N63" s="385">
        <v>5</v>
      </c>
      <c r="O63" s="385">
        <v>12</v>
      </c>
      <c r="P63" s="385">
        <v>12</v>
      </c>
      <c r="Q63" s="388">
        <v>13</v>
      </c>
      <c r="R63" s="811">
        <f t="shared" si="7"/>
        <v>132</v>
      </c>
      <c r="S63" s="390">
        <v>5</v>
      </c>
      <c r="T63" s="385">
        <v>0</v>
      </c>
      <c r="U63" s="393">
        <v>0</v>
      </c>
      <c r="V63" s="375">
        <v>5</v>
      </c>
      <c r="W63" s="376">
        <v>10</v>
      </c>
      <c r="X63" s="377">
        <v>5</v>
      </c>
      <c r="Y63" s="377">
        <v>5</v>
      </c>
      <c r="Z63" s="378">
        <v>5</v>
      </c>
      <c r="AA63" s="379">
        <v>5</v>
      </c>
      <c r="AB63" s="377">
        <v>5</v>
      </c>
      <c r="AC63" s="377">
        <v>10</v>
      </c>
      <c r="AD63" s="377">
        <v>0</v>
      </c>
      <c r="AE63" s="377">
        <v>0</v>
      </c>
      <c r="AF63" s="378">
        <v>0</v>
      </c>
      <c r="AG63" s="391">
        <f t="shared" si="5"/>
        <v>55</v>
      </c>
      <c r="AH63" s="390">
        <v>5</v>
      </c>
      <c r="AI63" s="385">
        <v>5</v>
      </c>
      <c r="AJ63" s="393">
        <v>5</v>
      </c>
      <c r="AK63" s="376">
        <v>12</v>
      </c>
      <c r="AL63" s="377">
        <v>0</v>
      </c>
      <c r="AM63" s="377">
        <v>13</v>
      </c>
      <c r="AN63" s="375">
        <v>5</v>
      </c>
      <c r="AO63" s="375">
        <v>5</v>
      </c>
      <c r="AP63" s="377">
        <v>5</v>
      </c>
      <c r="AQ63" s="377">
        <v>14</v>
      </c>
      <c r="AR63" s="379">
        <v>0</v>
      </c>
      <c r="AS63" s="378">
        <v>0</v>
      </c>
      <c r="AT63" s="392">
        <f t="shared" si="6"/>
        <v>69</v>
      </c>
      <c r="AU63" s="756">
        <v>0</v>
      </c>
      <c r="AV63" s="831">
        <v>5</v>
      </c>
      <c r="AW63" s="756">
        <v>0</v>
      </c>
      <c r="AX63" s="391"/>
      <c r="AY63" s="756"/>
      <c r="AZ63" s="379"/>
      <c r="BA63" s="377"/>
      <c r="BB63" s="392"/>
      <c r="BC63" s="392">
        <f t="shared" si="2"/>
        <v>5</v>
      </c>
      <c r="BD63" s="868">
        <v>57</v>
      </c>
      <c r="BE63" s="352" t="s">
        <v>96</v>
      </c>
      <c r="BF63" s="812">
        <v>58</v>
      </c>
    </row>
    <row r="64" spans="2:58" ht="18" customHeight="1">
      <c r="B64" s="350">
        <v>58</v>
      </c>
      <c r="C64" s="352" t="s">
        <v>96</v>
      </c>
      <c r="D64" s="428">
        <v>0</v>
      </c>
      <c r="E64" s="385">
        <v>0</v>
      </c>
      <c r="F64" s="393">
        <v>0</v>
      </c>
      <c r="G64" s="394">
        <v>0</v>
      </c>
      <c r="H64" s="387">
        <v>0</v>
      </c>
      <c r="I64" s="385">
        <v>0</v>
      </c>
      <c r="J64" s="393">
        <v>0</v>
      </c>
      <c r="K64" s="395">
        <v>0</v>
      </c>
      <c r="L64" s="396">
        <v>30</v>
      </c>
      <c r="M64" s="397">
        <v>0</v>
      </c>
      <c r="N64" s="385">
        <v>0</v>
      </c>
      <c r="O64" s="393">
        <v>0</v>
      </c>
      <c r="P64" s="393">
        <v>0</v>
      </c>
      <c r="Q64" s="395">
        <v>0</v>
      </c>
      <c r="R64" s="415">
        <f t="shared" si="7"/>
        <v>30</v>
      </c>
      <c r="S64" s="397">
        <v>0</v>
      </c>
      <c r="T64" s="385">
        <v>5</v>
      </c>
      <c r="U64" s="393">
        <v>0</v>
      </c>
      <c r="V64" s="375">
        <v>0</v>
      </c>
      <c r="W64" s="376">
        <v>0</v>
      </c>
      <c r="X64" s="377">
        <v>5</v>
      </c>
      <c r="Y64" s="377">
        <v>0</v>
      </c>
      <c r="Z64" s="378">
        <v>0</v>
      </c>
      <c r="AA64" s="379">
        <v>5</v>
      </c>
      <c r="AB64" s="377">
        <v>0</v>
      </c>
      <c r="AC64" s="377">
        <v>0</v>
      </c>
      <c r="AD64" s="377">
        <v>0</v>
      </c>
      <c r="AE64" s="377">
        <v>0</v>
      </c>
      <c r="AF64" s="378">
        <v>0</v>
      </c>
      <c r="AG64" s="391">
        <f t="shared" si="5"/>
        <v>15</v>
      </c>
      <c r="AH64" s="397">
        <v>5</v>
      </c>
      <c r="AI64" s="385">
        <v>8</v>
      </c>
      <c r="AJ64" s="393">
        <v>0</v>
      </c>
      <c r="AK64" s="376">
        <v>0</v>
      </c>
      <c r="AL64" s="377">
        <v>0</v>
      </c>
      <c r="AM64" s="377">
        <v>0</v>
      </c>
      <c r="AN64" s="375">
        <v>0</v>
      </c>
      <c r="AO64" s="375">
        <v>0</v>
      </c>
      <c r="AP64" s="377">
        <v>0</v>
      </c>
      <c r="AQ64" s="377">
        <v>0</v>
      </c>
      <c r="AR64" s="379">
        <v>0</v>
      </c>
      <c r="AS64" s="378">
        <v>0</v>
      </c>
      <c r="AT64" s="392">
        <f t="shared" si="6"/>
        <v>13</v>
      </c>
      <c r="AU64" s="756">
        <v>0</v>
      </c>
      <c r="AV64" s="830">
        <v>0</v>
      </c>
      <c r="AW64" s="756">
        <v>0</v>
      </c>
      <c r="AX64" s="391"/>
      <c r="AY64" s="756"/>
      <c r="AZ64" s="379"/>
      <c r="BA64" s="377"/>
      <c r="BB64" s="392"/>
      <c r="BC64" s="392">
        <f t="shared" si="2"/>
        <v>0</v>
      </c>
      <c r="BD64" s="868">
        <v>58</v>
      </c>
      <c r="BE64" s="355" t="s">
        <v>94</v>
      </c>
      <c r="BF64" s="812">
        <v>58</v>
      </c>
    </row>
    <row r="65" spans="2:58" ht="18" customHeight="1">
      <c r="B65" s="350">
        <v>59</v>
      </c>
      <c r="C65" s="352" t="s">
        <v>128</v>
      </c>
      <c r="D65" s="428">
        <v>0</v>
      </c>
      <c r="E65" s="385">
        <v>5</v>
      </c>
      <c r="F65" s="393">
        <v>0</v>
      </c>
      <c r="G65" s="394">
        <v>5</v>
      </c>
      <c r="H65" s="387">
        <v>0</v>
      </c>
      <c r="I65" s="385">
        <v>0</v>
      </c>
      <c r="J65" s="393">
        <v>5</v>
      </c>
      <c r="K65" s="395">
        <v>0</v>
      </c>
      <c r="L65" s="396">
        <v>22</v>
      </c>
      <c r="M65" s="397">
        <v>0</v>
      </c>
      <c r="N65" s="385">
        <v>0</v>
      </c>
      <c r="O65" s="393">
        <v>0</v>
      </c>
      <c r="P65" s="393">
        <v>0</v>
      </c>
      <c r="Q65" s="395">
        <v>0</v>
      </c>
      <c r="R65" s="415">
        <f t="shared" si="7"/>
        <v>37</v>
      </c>
      <c r="S65" s="414">
        <v>0</v>
      </c>
      <c r="T65" s="385">
        <v>0</v>
      </c>
      <c r="U65" s="393">
        <v>0</v>
      </c>
      <c r="V65" s="375">
        <v>0</v>
      </c>
      <c r="W65" s="376">
        <v>0</v>
      </c>
      <c r="X65" s="377">
        <v>5</v>
      </c>
      <c r="Y65" s="377">
        <v>0</v>
      </c>
      <c r="Z65" s="378">
        <v>0</v>
      </c>
      <c r="AA65" s="379">
        <v>0</v>
      </c>
      <c r="AB65" s="377">
        <v>0</v>
      </c>
      <c r="AC65" s="377">
        <v>0</v>
      </c>
      <c r="AD65" s="377">
        <v>0</v>
      </c>
      <c r="AE65" s="377">
        <v>0</v>
      </c>
      <c r="AF65" s="378">
        <v>0</v>
      </c>
      <c r="AG65" s="391">
        <f t="shared" si="5"/>
        <v>5</v>
      </c>
      <c r="AH65" s="414">
        <v>0</v>
      </c>
      <c r="AI65" s="385">
        <v>0</v>
      </c>
      <c r="AJ65" s="393">
        <v>0</v>
      </c>
      <c r="AK65" s="376">
        <v>0</v>
      </c>
      <c r="AL65" s="377">
        <v>0</v>
      </c>
      <c r="AM65" s="377">
        <v>0</v>
      </c>
      <c r="AN65" s="375">
        <v>5</v>
      </c>
      <c r="AO65" s="375">
        <v>5</v>
      </c>
      <c r="AP65" s="377">
        <v>0</v>
      </c>
      <c r="AQ65" s="377">
        <v>0</v>
      </c>
      <c r="AR65" s="379">
        <v>0</v>
      </c>
      <c r="AS65" s="378">
        <v>0</v>
      </c>
      <c r="AT65" s="392">
        <f t="shared" si="6"/>
        <v>10</v>
      </c>
      <c r="AU65" s="756">
        <v>0</v>
      </c>
      <c r="AV65" s="833">
        <v>0</v>
      </c>
      <c r="AW65" s="756">
        <v>0</v>
      </c>
      <c r="AX65" s="391"/>
      <c r="AY65" s="756"/>
      <c r="AZ65" s="379"/>
      <c r="BA65" s="377"/>
      <c r="BB65" s="392"/>
      <c r="BC65" s="392">
        <f t="shared" si="2"/>
        <v>0</v>
      </c>
      <c r="BD65" s="868">
        <v>59</v>
      </c>
      <c r="BE65" s="352" t="s">
        <v>170</v>
      </c>
      <c r="BF65" s="812">
        <v>55</v>
      </c>
    </row>
    <row r="66" spans="2:58" ht="18" customHeight="1">
      <c r="B66" s="350">
        <v>60</v>
      </c>
      <c r="C66" s="358" t="s">
        <v>61</v>
      </c>
      <c r="D66" s="739">
        <v>0</v>
      </c>
      <c r="E66" s="385">
        <v>5</v>
      </c>
      <c r="F66" s="393">
        <v>5</v>
      </c>
      <c r="G66" s="408">
        <v>0</v>
      </c>
      <c r="H66" s="409">
        <v>0</v>
      </c>
      <c r="I66" s="385">
        <v>0</v>
      </c>
      <c r="J66" s="407">
        <v>13</v>
      </c>
      <c r="K66" s="410">
        <v>15</v>
      </c>
      <c r="L66" s="411">
        <v>5</v>
      </c>
      <c r="M66" s="417">
        <v>5</v>
      </c>
      <c r="N66" s="412">
        <v>5</v>
      </c>
      <c r="O66" s="407">
        <v>0</v>
      </c>
      <c r="P66" s="407">
        <v>0</v>
      </c>
      <c r="Q66" s="410">
        <v>0</v>
      </c>
      <c r="R66" s="418">
        <f t="shared" si="7"/>
        <v>53</v>
      </c>
      <c r="S66" s="397">
        <v>0</v>
      </c>
      <c r="T66" s="385">
        <v>0</v>
      </c>
      <c r="U66" s="393">
        <v>0</v>
      </c>
      <c r="V66" s="375">
        <v>0</v>
      </c>
      <c r="W66" s="376">
        <v>0</v>
      </c>
      <c r="X66" s="377">
        <v>5</v>
      </c>
      <c r="Y66" s="377">
        <v>5</v>
      </c>
      <c r="Z66" s="378">
        <v>0</v>
      </c>
      <c r="AA66" s="379">
        <v>0</v>
      </c>
      <c r="AB66" s="377">
        <v>5</v>
      </c>
      <c r="AC66" s="377">
        <v>0</v>
      </c>
      <c r="AD66" s="377">
        <v>0</v>
      </c>
      <c r="AE66" s="377">
        <v>0</v>
      </c>
      <c r="AF66" s="378">
        <v>0</v>
      </c>
      <c r="AG66" s="391">
        <f t="shared" si="5"/>
        <v>15</v>
      </c>
      <c r="AH66" s="397">
        <v>0</v>
      </c>
      <c r="AI66" s="385">
        <v>0</v>
      </c>
      <c r="AJ66" s="393">
        <v>0</v>
      </c>
      <c r="AK66" s="376">
        <v>0</v>
      </c>
      <c r="AL66" s="377">
        <v>5</v>
      </c>
      <c r="AM66" s="377">
        <v>0</v>
      </c>
      <c r="AN66" s="375">
        <v>0</v>
      </c>
      <c r="AO66" s="375">
        <v>13</v>
      </c>
      <c r="AP66" s="377">
        <v>13</v>
      </c>
      <c r="AQ66" s="377">
        <v>0</v>
      </c>
      <c r="AR66" s="379">
        <v>5</v>
      </c>
      <c r="AS66" s="378">
        <v>5</v>
      </c>
      <c r="AT66" s="392">
        <f t="shared" si="6"/>
        <v>41</v>
      </c>
      <c r="AU66" s="756">
        <v>0</v>
      </c>
      <c r="AV66" s="830">
        <v>0</v>
      </c>
      <c r="AW66" s="756">
        <v>0</v>
      </c>
      <c r="AX66" s="391"/>
      <c r="AY66" s="756"/>
      <c r="AZ66" s="379"/>
      <c r="BA66" s="377"/>
      <c r="BB66" s="392"/>
      <c r="BC66" s="392">
        <f t="shared" si="2"/>
        <v>0</v>
      </c>
      <c r="BD66" s="868">
        <v>60</v>
      </c>
      <c r="BE66" s="358" t="s">
        <v>57</v>
      </c>
      <c r="BF66" s="812">
        <v>55</v>
      </c>
    </row>
    <row r="67" spans="2:58" ht="18" customHeight="1">
      <c r="B67" s="350">
        <v>61</v>
      </c>
      <c r="C67" s="355" t="s">
        <v>148</v>
      </c>
      <c r="D67" s="396">
        <v>0</v>
      </c>
      <c r="E67" s="385">
        <v>0</v>
      </c>
      <c r="F67" s="393">
        <v>0</v>
      </c>
      <c r="G67" s="408">
        <v>5</v>
      </c>
      <c r="H67" s="387">
        <v>0</v>
      </c>
      <c r="I67" s="385">
        <v>0</v>
      </c>
      <c r="J67" s="393">
        <v>5</v>
      </c>
      <c r="K67" s="395">
        <v>0</v>
      </c>
      <c r="L67" s="396">
        <v>0</v>
      </c>
      <c r="M67" s="397">
        <v>0</v>
      </c>
      <c r="N67" s="385">
        <v>0</v>
      </c>
      <c r="O67" s="393">
        <v>0</v>
      </c>
      <c r="P67" s="393">
        <v>0</v>
      </c>
      <c r="Q67" s="395">
        <v>0</v>
      </c>
      <c r="R67" s="415">
        <f t="shared" si="7"/>
        <v>10</v>
      </c>
      <c r="S67" s="422">
        <v>0</v>
      </c>
      <c r="T67" s="371">
        <v>0</v>
      </c>
      <c r="U67" s="374">
        <v>0</v>
      </c>
      <c r="V67" s="375">
        <v>0</v>
      </c>
      <c r="W67" s="376">
        <v>0</v>
      </c>
      <c r="X67" s="377">
        <v>0</v>
      </c>
      <c r="Y67" s="377">
        <v>0</v>
      </c>
      <c r="Z67" s="378">
        <v>0</v>
      </c>
      <c r="AA67" s="379">
        <v>0</v>
      </c>
      <c r="AB67" s="377">
        <v>5</v>
      </c>
      <c r="AC67" s="377">
        <v>0</v>
      </c>
      <c r="AD67" s="377">
        <v>0</v>
      </c>
      <c r="AE67" s="377">
        <v>0</v>
      </c>
      <c r="AF67" s="378">
        <v>0</v>
      </c>
      <c r="AG67" s="391">
        <f t="shared" si="5"/>
        <v>5</v>
      </c>
      <c r="AH67" s="422">
        <v>0</v>
      </c>
      <c r="AI67" s="371">
        <v>0</v>
      </c>
      <c r="AJ67" s="374">
        <v>5</v>
      </c>
      <c r="AK67" s="376">
        <v>0</v>
      </c>
      <c r="AL67" s="377">
        <v>0</v>
      </c>
      <c r="AM67" s="377">
        <v>0</v>
      </c>
      <c r="AN67" s="375">
        <v>0</v>
      </c>
      <c r="AO67" s="375">
        <v>0</v>
      </c>
      <c r="AP67" s="377">
        <v>0</v>
      </c>
      <c r="AQ67" s="377">
        <v>0</v>
      </c>
      <c r="AR67" s="379">
        <v>0</v>
      </c>
      <c r="AS67" s="378">
        <v>11</v>
      </c>
      <c r="AT67" s="392">
        <f t="shared" si="6"/>
        <v>16</v>
      </c>
      <c r="AU67" s="789">
        <v>0</v>
      </c>
      <c r="AV67" s="856">
        <v>0</v>
      </c>
      <c r="AW67" s="756">
        <v>0</v>
      </c>
      <c r="AX67" s="391"/>
      <c r="AY67" s="756"/>
      <c r="AZ67" s="379"/>
      <c r="BA67" s="377"/>
      <c r="BB67" s="392"/>
      <c r="BC67" s="392">
        <f t="shared" si="2"/>
        <v>0</v>
      </c>
      <c r="BD67" s="868">
        <v>61</v>
      </c>
      <c r="BE67" s="352" t="s">
        <v>141</v>
      </c>
      <c r="BF67" s="812">
        <v>55</v>
      </c>
    </row>
    <row r="68" spans="2:58" ht="18" customHeight="1">
      <c r="B68" s="350">
        <v>62</v>
      </c>
      <c r="C68" s="352" t="s">
        <v>32</v>
      </c>
      <c r="D68" s="428">
        <v>5</v>
      </c>
      <c r="E68" s="385">
        <v>5</v>
      </c>
      <c r="F68" s="393">
        <v>10</v>
      </c>
      <c r="G68" s="408">
        <v>0</v>
      </c>
      <c r="H68" s="387">
        <v>5</v>
      </c>
      <c r="I68" s="385">
        <v>5</v>
      </c>
      <c r="J68" s="393">
        <v>12</v>
      </c>
      <c r="K68" s="395">
        <v>15</v>
      </c>
      <c r="L68" s="396">
        <v>13</v>
      </c>
      <c r="M68" s="397">
        <v>10</v>
      </c>
      <c r="N68" s="385">
        <v>5</v>
      </c>
      <c r="O68" s="393">
        <v>0</v>
      </c>
      <c r="P68" s="393">
        <v>0</v>
      </c>
      <c r="Q68" s="395">
        <v>5</v>
      </c>
      <c r="R68" s="415">
        <f t="shared" si="7"/>
        <v>90</v>
      </c>
      <c r="S68" s="390">
        <v>0</v>
      </c>
      <c r="T68" s="385">
        <v>0</v>
      </c>
      <c r="U68" s="393">
        <v>0</v>
      </c>
      <c r="V68" s="375">
        <v>0</v>
      </c>
      <c r="W68" s="376">
        <v>5</v>
      </c>
      <c r="X68" s="377">
        <v>10</v>
      </c>
      <c r="Y68" s="377">
        <v>14</v>
      </c>
      <c r="Z68" s="378">
        <v>5</v>
      </c>
      <c r="AA68" s="379">
        <v>5</v>
      </c>
      <c r="AB68" s="377">
        <v>5</v>
      </c>
      <c r="AC68" s="377">
        <v>8</v>
      </c>
      <c r="AD68" s="377">
        <v>5</v>
      </c>
      <c r="AE68" s="377">
        <v>5</v>
      </c>
      <c r="AF68" s="378">
        <v>5</v>
      </c>
      <c r="AG68" s="391">
        <f t="shared" si="5"/>
        <v>67</v>
      </c>
      <c r="AH68" s="390">
        <v>5</v>
      </c>
      <c r="AI68" s="385">
        <v>5</v>
      </c>
      <c r="AJ68" s="393">
        <v>10</v>
      </c>
      <c r="AK68" s="376">
        <v>0</v>
      </c>
      <c r="AL68" s="377">
        <v>14</v>
      </c>
      <c r="AM68" s="377">
        <v>12</v>
      </c>
      <c r="AN68" s="375">
        <v>5</v>
      </c>
      <c r="AO68" s="375">
        <v>5</v>
      </c>
      <c r="AP68" s="377">
        <v>5</v>
      </c>
      <c r="AQ68" s="377">
        <v>10</v>
      </c>
      <c r="AR68" s="379">
        <v>0</v>
      </c>
      <c r="AS68" s="378">
        <v>5</v>
      </c>
      <c r="AT68" s="392">
        <f t="shared" si="6"/>
        <v>76</v>
      </c>
      <c r="AU68" s="756">
        <v>13</v>
      </c>
      <c r="AV68" s="831">
        <v>0</v>
      </c>
      <c r="AW68" s="756">
        <v>12</v>
      </c>
      <c r="AX68" s="391"/>
      <c r="AY68" s="756"/>
      <c r="AZ68" s="379"/>
      <c r="BA68" s="377"/>
      <c r="BB68" s="392"/>
      <c r="BC68" s="392">
        <f t="shared" si="2"/>
        <v>25</v>
      </c>
      <c r="BD68" s="868">
        <v>62</v>
      </c>
      <c r="BE68" s="355" t="s">
        <v>124</v>
      </c>
      <c r="BF68" s="812">
        <v>54</v>
      </c>
    </row>
    <row r="69" spans="2:58" ht="18" customHeight="1">
      <c r="B69" s="350">
        <v>63</v>
      </c>
      <c r="C69" s="352" t="s">
        <v>190</v>
      </c>
      <c r="D69" s="428">
        <v>0</v>
      </c>
      <c r="E69" s="426">
        <v>0</v>
      </c>
      <c r="F69" s="426">
        <v>0</v>
      </c>
      <c r="G69" s="778">
        <v>0</v>
      </c>
      <c r="H69" s="390">
        <v>0</v>
      </c>
      <c r="I69" s="426">
        <v>0</v>
      </c>
      <c r="J69" s="426">
        <v>0</v>
      </c>
      <c r="K69" s="427">
        <v>0</v>
      </c>
      <c r="L69" s="428">
        <v>0</v>
      </c>
      <c r="M69" s="390">
        <v>0</v>
      </c>
      <c r="N69" s="426">
        <v>0</v>
      </c>
      <c r="O69" s="426">
        <v>0</v>
      </c>
      <c r="P69" s="426">
        <v>0</v>
      </c>
      <c r="Q69" s="427">
        <v>0</v>
      </c>
      <c r="R69" s="429">
        <v>0</v>
      </c>
      <c r="S69" s="390">
        <v>0</v>
      </c>
      <c r="T69" s="385">
        <v>5</v>
      </c>
      <c r="U69" s="393">
        <v>0</v>
      </c>
      <c r="V69" s="375">
        <v>0</v>
      </c>
      <c r="W69" s="376">
        <v>0</v>
      </c>
      <c r="X69" s="377">
        <v>0</v>
      </c>
      <c r="Y69" s="377">
        <v>0</v>
      </c>
      <c r="Z69" s="378">
        <v>0</v>
      </c>
      <c r="AA69" s="379">
        <v>0</v>
      </c>
      <c r="AB69" s="393">
        <v>0</v>
      </c>
      <c r="AC69" s="377">
        <v>0</v>
      </c>
      <c r="AD69" s="377">
        <v>0</v>
      </c>
      <c r="AE69" s="377">
        <v>0</v>
      </c>
      <c r="AF69" s="378">
        <v>0</v>
      </c>
      <c r="AG69" s="391">
        <f t="shared" si="5"/>
        <v>5</v>
      </c>
      <c r="AH69" s="390">
        <v>0</v>
      </c>
      <c r="AI69" s="385">
        <v>0</v>
      </c>
      <c r="AJ69" s="393">
        <v>0</v>
      </c>
      <c r="AK69" s="376">
        <v>0</v>
      </c>
      <c r="AL69" s="377">
        <v>0</v>
      </c>
      <c r="AM69" s="377">
        <v>0</v>
      </c>
      <c r="AN69" s="375">
        <v>0</v>
      </c>
      <c r="AO69" s="375">
        <v>0</v>
      </c>
      <c r="AP69" s="377">
        <v>0</v>
      </c>
      <c r="AQ69" s="377">
        <v>0</v>
      </c>
      <c r="AR69" s="379">
        <v>0</v>
      </c>
      <c r="AS69" s="378">
        <v>0</v>
      </c>
      <c r="AT69" s="392">
        <f t="shared" si="6"/>
        <v>0</v>
      </c>
      <c r="AU69" s="756">
        <v>0</v>
      </c>
      <c r="AV69" s="831">
        <v>0</v>
      </c>
      <c r="AW69" s="756">
        <v>0</v>
      </c>
      <c r="AX69" s="391"/>
      <c r="AY69" s="756"/>
      <c r="AZ69" s="379"/>
      <c r="BA69" s="377"/>
      <c r="BB69" s="392"/>
      <c r="BC69" s="392">
        <f t="shared" si="2"/>
        <v>0</v>
      </c>
      <c r="BD69" s="868">
        <v>63</v>
      </c>
      <c r="BE69" s="355" t="s">
        <v>90</v>
      </c>
      <c r="BF69" s="812">
        <v>52</v>
      </c>
    </row>
    <row r="70" spans="2:58" ht="18" customHeight="1">
      <c r="B70" s="350">
        <v>64</v>
      </c>
      <c r="C70" s="352" t="s">
        <v>141</v>
      </c>
      <c r="D70" s="428">
        <v>0</v>
      </c>
      <c r="E70" s="385">
        <v>5</v>
      </c>
      <c r="F70" s="393">
        <v>0</v>
      </c>
      <c r="G70" s="408">
        <v>0</v>
      </c>
      <c r="H70" s="387">
        <v>0</v>
      </c>
      <c r="I70" s="385">
        <v>0</v>
      </c>
      <c r="J70" s="393">
        <v>0</v>
      </c>
      <c r="K70" s="395">
        <v>5</v>
      </c>
      <c r="L70" s="396">
        <v>10</v>
      </c>
      <c r="M70" s="397">
        <v>0</v>
      </c>
      <c r="N70" s="385">
        <v>5</v>
      </c>
      <c r="O70" s="393">
        <v>0</v>
      </c>
      <c r="P70" s="393">
        <v>0</v>
      </c>
      <c r="Q70" s="395">
        <v>5</v>
      </c>
      <c r="R70" s="415">
        <f>SUM(D70:Q70)</f>
        <v>30</v>
      </c>
      <c r="S70" s="390">
        <v>0</v>
      </c>
      <c r="T70" s="385">
        <v>0</v>
      </c>
      <c r="U70" s="393">
        <v>0</v>
      </c>
      <c r="V70" s="375">
        <v>0</v>
      </c>
      <c r="W70" s="376">
        <v>0</v>
      </c>
      <c r="X70" s="377">
        <v>5</v>
      </c>
      <c r="Y70" s="377">
        <v>0</v>
      </c>
      <c r="Z70" s="378">
        <v>0</v>
      </c>
      <c r="AA70" s="379">
        <v>0</v>
      </c>
      <c r="AB70" s="377">
        <v>10</v>
      </c>
      <c r="AC70" s="377">
        <v>0</v>
      </c>
      <c r="AD70" s="377">
        <v>0</v>
      </c>
      <c r="AE70" s="377">
        <v>5</v>
      </c>
      <c r="AF70" s="378">
        <v>5</v>
      </c>
      <c r="AG70" s="391">
        <f t="shared" si="5"/>
        <v>25</v>
      </c>
      <c r="AH70" s="390">
        <v>0</v>
      </c>
      <c r="AI70" s="385">
        <v>0</v>
      </c>
      <c r="AJ70" s="393">
        <v>0</v>
      </c>
      <c r="AK70" s="376">
        <v>0</v>
      </c>
      <c r="AL70" s="377">
        <v>0</v>
      </c>
      <c r="AM70" s="377">
        <v>0</v>
      </c>
      <c r="AN70" s="375">
        <v>0</v>
      </c>
      <c r="AO70" s="375">
        <v>0</v>
      </c>
      <c r="AP70" s="377">
        <v>0</v>
      </c>
      <c r="AQ70" s="377">
        <v>0</v>
      </c>
      <c r="AR70" s="379">
        <v>0</v>
      </c>
      <c r="AS70" s="378">
        <v>0</v>
      </c>
      <c r="AT70" s="392">
        <f t="shared" si="6"/>
        <v>0</v>
      </c>
      <c r="AU70" s="756">
        <v>0</v>
      </c>
      <c r="AV70" s="831">
        <v>0</v>
      </c>
      <c r="AW70" s="756">
        <v>0</v>
      </c>
      <c r="AX70" s="391"/>
      <c r="AY70" s="756"/>
      <c r="AZ70" s="379"/>
      <c r="BA70" s="377"/>
      <c r="BB70" s="392"/>
      <c r="BC70" s="392">
        <f t="shared" si="2"/>
        <v>0</v>
      </c>
      <c r="BD70" s="868">
        <v>64</v>
      </c>
      <c r="BE70" s="352" t="s">
        <v>128</v>
      </c>
      <c r="BF70" s="812">
        <v>52</v>
      </c>
    </row>
    <row r="71" spans="2:58" ht="18" customHeight="1">
      <c r="B71" s="350">
        <v>65</v>
      </c>
      <c r="C71" s="352" t="s">
        <v>384</v>
      </c>
      <c r="D71" s="428">
        <v>0</v>
      </c>
      <c r="E71" s="363">
        <v>0</v>
      </c>
      <c r="F71" s="363">
        <v>0</v>
      </c>
      <c r="G71" s="860">
        <v>0</v>
      </c>
      <c r="H71" s="674">
        <v>0</v>
      </c>
      <c r="I71" s="363">
        <v>0</v>
      </c>
      <c r="J71" s="363">
        <v>0</v>
      </c>
      <c r="K71" s="630">
        <v>0</v>
      </c>
      <c r="L71" s="353">
        <v>0</v>
      </c>
      <c r="M71" s="674">
        <v>0</v>
      </c>
      <c r="N71" s="363">
        <v>0</v>
      </c>
      <c r="O71" s="363">
        <v>0</v>
      </c>
      <c r="P71" s="363">
        <v>0</v>
      </c>
      <c r="Q71" s="395">
        <v>0</v>
      </c>
      <c r="R71" s="415">
        <v>0</v>
      </c>
      <c r="S71" s="390">
        <v>0</v>
      </c>
      <c r="T71" s="385">
        <v>0</v>
      </c>
      <c r="U71" s="393">
        <v>0</v>
      </c>
      <c r="V71" s="375">
        <v>0</v>
      </c>
      <c r="W71" s="376">
        <v>0</v>
      </c>
      <c r="X71" s="377">
        <v>0</v>
      </c>
      <c r="Y71" s="377">
        <v>0</v>
      </c>
      <c r="Z71" s="378">
        <v>0</v>
      </c>
      <c r="AA71" s="379">
        <v>0</v>
      </c>
      <c r="AB71" s="377">
        <v>0</v>
      </c>
      <c r="AC71" s="377">
        <v>0</v>
      </c>
      <c r="AD71" s="377">
        <v>0</v>
      </c>
      <c r="AE71" s="377">
        <v>0</v>
      </c>
      <c r="AF71" s="378">
        <v>0</v>
      </c>
      <c r="AG71" s="391">
        <v>0</v>
      </c>
      <c r="AH71" s="390">
        <v>0</v>
      </c>
      <c r="AI71" s="385">
        <v>0</v>
      </c>
      <c r="AJ71" s="393">
        <v>0</v>
      </c>
      <c r="AK71" s="376">
        <v>0</v>
      </c>
      <c r="AL71" s="377">
        <v>0</v>
      </c>
      <c r="AM71" s="377">
        <v>0</v>
      </c>
      <c r="AN71" s="375">
        <v>0</v>
      </c>
      <c r="AO71" s="375">
        <v>0</v>
      </c>
      <c r="AP71" s="377">
        <v>0</v>
      </c>
      <c r="AQ71" s="377">
        <v>0</v>
      </c>
      <c r="AR71" s="379">
        <v>0</v>
      </c>
      <c r="AS71" s="378">
        <v>0</v>
      </c>
      <c r="AT71" s="392">
        <v>13</v>
      </c>
      <c r="AU71" s="756">
        <v>5</v>
      </c>
      <c r="AV71" s="831">
        <v>0</v>
      </c>
      <c r="AW71" s="756">
        <v>0</v>
      </c>
      <c r="AX71" s="391"/>
      <c r="AY71" s="756"/>
      <c r="AZ71" s="379"/>
      <c r="BA71" s="377"/>
      <c r="BB71" s="392"/>
      <c r="BC71" s="392">
        <f t="shared" si="2"/>
        <v>5</v>
      </c>
      <c r="BD71" s="868">
        <v>65</v>
      </c>
      <c r="BE71" s="352" t="s">
        <v>123</v>
      </c>
      <c r="BF71" s="812">
        <v>51</v>
      </c>
    </row>
    <row r="72" spans="2:58" ht="18" customHeight="1">
      <c r="B72" s="350">
        <v>66</v>
      </c>
      <c r="C72" s="352" t="s">
        <v>340</v>
      </c>
      <c r="D72" s="428">
        <v>0</v>
      </c>
      <c r="E72" s="385">
        <v>0</v>
      </c>
      <c r="F72" s="393">
        <v>0</v>
      </c>
      <c r="G72" s="408">
        <v>0</v>
      </c>
      <c r="H72" s="387">
        <v>0</v>
      </c>
      <c r="I72" s="385">
        <v>0</v>
      </c>
      <c r="J72" s="393">
        <v>0</v>
      </c>
      <c r="K72" s="395">
        <v>0</v>
      </c>
      <c r="L72" s="396">
        <v>0</v>
      </c>
      <c r="M72" s="397">
        <v>0</v>
      </c>
      <c r="N72" s="385">
        <v>0</v>
      </c>
      <c r="O72" s="393">
        <v>0</v>
      </c>
      <c r="P72" s="393">
        <v>0</v>
      </c>
      <c r="Q72" s="395">
        <v>0</v>
      </c>
      <c r="R72" s="415">
        <f t="shared" ref="R72:R80" si="8">SUM(D72:Q72)</f>
        <v>0</v>
      </c>
      <c r="S72" s="390">
        <v>0</v>
      </c>
      <c r="T72" s="385">
        <v>0</v>
      </c>
      <c r="U72" s="393">
        <v>0</v>
      </c>
      <c r="V72" s="375">
        <v>0</v>
      </c>
      <c r="W72" s="376">
        <v>0</v>
      </c>
      <c r="X72" s="377">
        <v>0</v>
      </c>
      <c r="Y72" s="377">
        <v>0</v>
      </c>
      <c r="Z72" s="378">
        <v>0</v>
      </c>
      <c r="AA72" s="379">
        <v>0</v>
      </c>
      <c r="AB72" s="393">
        <v>0</v>
      </c>
      <c r="AC72" s="377">
        <v>0</v>
      </c>
      <c r="AD72" s="377">
        <v>0</v>
      </c>
      <c r="AE72" s="377">
        <v>0</v>
      </c>
      <c r="AF72" s="378">
        <v>0</v>
      </c>
      <c r="AG72" s="391">
        <f t="shared" ref="AG72:AG103" si="9">SUM(S72:AF72)</f>
        <v>0</v>
      </c>
      <c r="AH72" s="390">
        <v>0</v>
      </c>
      <c r="AI72" s="385">
        <v>0</v>
      </c>
      <c r="AJ72" s="393">
        <v>0</v>
      </c>
      <c r="AK72" s="376">
        <v>0</v>
      </c>
      <c r="AL72" s="377">
        <v>0</v>
      </c>
      <c r="AM72" s="377">
        <v>5</v>
      </c>
      <c r="AN72" s="375">
        <v>5</v>
      </c>
      <c r="AO72" s="375">
        <v>0</v>
      </c>
      <c r="AP72" s="377">
        <v>5</v>
      </c>
      <c r="AQ72" s="377">
        <v>0</v>
      </c>
      <c r="AR72" s="379">
        <v>0</v>
      </c>
      <c r="AS72" s="378">
        <v>0</v>
      </c>
      <c r="AT72" s="392">
        <f t="shared" ref="AT72:AT103" si="10">SUM(AH72:AS72)</f>
        <v>15</v>
      </c>
      <c r="AU72" s="756">
        <v>0</v>
      </c>
      <c r="AV72" s="831">
        <v>0</v>
      </c>
      <c r="AW72" s="756">
        <v>0</v>
      </c>
      <c r="AX72" s="391"/>
      <c r="AY72" s="756"/>
      <c r="AZ72" s="379"/>
      <c r="BA72" s="377"/>
      <c r="BB72" s="392"/>
      <c r="BC72" s="392">
        <f t="shared" si="2"/>
        <v>0</v>
      </c>
      <c r="BD72" s="868">
        <v>66</v>
      </c>
      <c r="BE72" s="359" t="s">
        <v>129</v>
      </c>
      <c r="BF72" s="812">
        <v>51</v>
      </c>
    </row>
    <row r="73" spans="2:58" ht="18" customHeight="1">
      <c r="B73" s="350">
        <v>67</v>
      </c>
      <c r="C73" s="355" t="s">
        <v>161</v>
      </c>
      <c r="D73" s="396">
        <v>0</v>
      </c>
      <c r="E73" s="385">
        <v>0</v>
      </c>
      <c r="F73" s="393">
        <v>0</v>
      </c>
      <c r="G73" s="408">
        <v>0</v>
      </c>
      <c r="H73" s="387">
        <v>5</v>
      </c>
      <c r="I73" s="385">
        <v>0</v>
      </c>
      <c r="J73" s="393">
        <v>0</v>
      </c>
      <c r="K73" s="395">
        <v>0</v>
      </c>
      <c r="L73" s="396">
        <v>0</v>
      </c>
      <c r="M73" s="397">
        <v>0</v>
      </c>
      <c r="N73" s="385">
        <v>0</v>
      </c>
      <c r="O73" s="393">
        <v>0</v>
      </c>
      <c r="P73" s="393">
        <v>0</v>
      </c>
      <c r="Q73" s="395">
        <v>0</v>
      </c>
      <c r="R73" s="415">
        <f t="shared" si="8"/>
        <v>5</v>
      </c>
      <c r="S73" s="390">
        <v>0</v>
      </c>
      <c r="T73" s="385">
        <v>0</v>
      </c>
      <c r="U73" s="393">
        <v>0</v>
      </c>
      <c r="V73" s="375">
        <v>0</v>
      </c>
      <c r="W73" s="376">
        <v>0</v>
      </c>
      <c r="X73" s="377">
        <v>0</v>
      </c>
      <c r="Y73" s="377">
        <v>0</v>
      </c>
      <c r="Z73" s="378">
        <v>0</v>
      </c>
      <c r="AA73" s="379">
        <v>0</v>
      </c>
      <c r="AB73" s="393">
        <v>0</v>
      </c>
      <c r="AC73" s="377">
        <v>0</v>
      </c>
      <c r="AD73" s="377">
        <v>0</v>
      </c>
      <c r="AE73" s="377">
        <v>0</v>
      </c>
      <c r="AF73" s="378">
        <v>0</v>
      </c>
      <c r="AG73" s="391">
        <f t="shared" si="9"/>
        <v>0</v>
      </c>
      <c r="AH73" s="390">
        <v>0</v>
      </c>
      <c r="AI73" s="385">
        <v>0</v>
      </c>
      <c r="AJ73" s="393">
        <v>0</v>
      </c>
      <c r="AK73" s="376">
        <v>0</v>
      </c>
      <c r="AL73" s="377">
        <v>0</v>
      </c>
      <c r="AM73" s="377">
        <v>0</v>
      </c>
      <c r="AN73" s="375">
        <v>0</v>
      </c>
      <c r="AO73" s="375">
        <v>0</v>
      </c>
      <c r="AP73" s="377">
        <v>0</v>
      </c>
      <c r="AQ73" s="377">
        <v>0</v>
      </c>
      <c r="AR73" s="379">
        <v>0</v>
      </c>
      <c r="AS73" s="378">
        <v>0</v>
      </c>
      <c r="AT73" s="392">
        <f t="shared" si="10"/>
        <v>0</v>
      </c>
      <c r="AU73" s="756">
        <v>0</v>
      </c>
      <c r="AV73" s="831">
        <v>0</v>
      </c>
      <c r="AW73" s="756">
        <v>0</v>
      </c>
      <c r="AX73" s="391"/>
      <c r="AY73" s="756"/>
      <c r="AZ73" s="379"/>
      <c r="BA73" s="377"/>
      <c r="BB73" s="392"/>
      <c r="BC73" s="392">
        <f t="shared" ref="BC73:BC136" si="11">SUM(AU73:BB73)</f>
        <v>0</v>
      </c>
      <c r="BD73" s="868">
        <v>67</v>
      </c>
      <c r="BE73" s="352" t="s">
        <v>135</v>
      </c>
      <c r="BF73" s="812">
        <v>50</v>
      </c>
    </row>
    <row r="74" spans="2:58" ht="18" customHeight="1">
      <c r="B74" s="350">
        <v>68</v>
      </c>
      <c r="C74" s="355" t="s">
        <v>173</v>
      </c>
      <c r="D74" s="396">
        <v>0</v>
      </c>
      <c r="E74" s="393">
        <v>0</v>
      </c>
      <c r="F74" s="393">
        <v>0</v>
      </c>
      <c r="G74" s="408">
        <v>0</v>
      </c>
      <c r="H74" s="397">
        <v>0</v>
      </c>
      <c r="I74" s="393">
        <v>0</v>
      </c>
      <c r="J74" s="393">
        <v>0</v>
      </c>
      <c r="K74" s="395">
        <v>0</v>
      </c>
      <c r="L74" s="396">
        <v>0</v>
      </c>
      <c r="M74" s="397">
        <v>0</v>
      </c>
      <c r="N74" s="393">
        <v>0</v>
      </c>
      <c r="O74" s="393">
        <v>10</v>
      </c>
      <c r="P74" s="393">
        <v>0</v>
      </c>
      <c r="Q74" s="395">
        <v>0</v>
      </c>
      <c r="R74" s="415">
        <f t="shared" si="8"/>
        <v>10</v>
      </c>
      <c r="S74" s="390">
        <v>0</v>
      </c>
      <c r="T74" s="385">
        <v>5</v>
      </c>
      <c r="U74" s="393">
        <v>0</v>
      </c>
      <c r="V74" s="375">
        <v>0</v>
      </c>
      <c r="W74" s="376">
        <v>12</v>
      </c>
      <c r="X74" s="377">
        <v>0</v>
      </c>
      <c r="Y74" s="377">
        <v>0</v>
      </c>
      <c r="Z74" s="378">
        <v>0</v>
      </c>
      <c r="AA74" s="379">
        <v>0</v>
      </c>
      <c r="AB74" s="377">
        <v>0</v>
      </c>
      <c r="AC74" s="377">
        <v>0</v>
      </c>
      <c r="AD74" s="377">
        <v>0</v>
      </c>
      <c r="AE74" s="377">
        <v>0</v>
      </c>
      <c r="AF74" s="378">
        <v>0</v>
      </c>
      <c r="AG74" s="391">
        <f t="shared" si="9"/>
        <v>17</v>
      </c>
      <c r="AH74" s="390">
        <v>0</v>
      </c>
      <c r="AI74" s="385">
        <v>0</v>
      </c>
      <c r="AJ74" s="393">
        <v>0</v>
      </c>
      <c r="AK74" s="376">
        <v>0</v>
      </c>
      <c r="AL74" s="377">
        <v>0</v>
      </c>
      <c r="AM74" s="377">
        <v>0</v>
      </c>
      <c r="AN74" s="375">
        <v>0</v>
      </c>
      <c r="AO74" s="375">
        <v>0</v>
      </c>
      <c r="AP74" s="377">
        <v>0</v>
      </c>
      <c r="AQ74" s="377">
        <v>0</v>
      </c>
      <c r="AR74" s="379">
        <v>0</v>
      </c>
      <c r="AS74" s="378">
        <v>0</v>
      </c>
      <c r="AT74" s="392">
        <f t="shared" si="10"/>
        <v>0</v>
      </c>
      <c r="AU74" s="756">
        <v>0</v>
      </c>
      <c r="AV74" s="831">
        <v>0</v>
      </c>
      <c r="AW74" s="756">
        <v>0</v>
      </c>
      <c r="AX74" s="391"/>
      <c r="AY74" s="756"/>
      <c r="AZ74" s="379"/>
      <c r="BA74" s="377"/>
      <c r="BB74" s="392"/>
      <c r="BC74" s="392">
        <f t="shared" si="11"/>
        <v>0</v>
      </c>
      <c r="BD74" s="868">
        <v>68</v>
      </c>
      <c r="BE74" s="352" t="s">
        <v>81</v>
      </c>
      <c r="BF74" s="812">
        <v>49</v>
      </c>
    </row>
    <row r="75" spans="2:58" ht="18" customHeight="1">
      <c r="B75" s="350">
        <v>69</v>
      </c>
      <c r="C75" s="352" t="s">
        <v>162</v>
      </c>
      <c r="D75" s="428">
        <v>0</v>
      </c>
      <c r="E75" s="385">
        <v>5</v>
      </c>
      <c r="F75" s="393">
        <v>0</v>
      </c>
      <c r="G75" s="408">
        <v>0</v>
      </c>
      <c r="H75" s="387">
        <v>0</v>
      </c>
      <c r="I75" s="385">
        <v>0</v>
      </c>
      <c r="J75" s="393">
        <v>5</v>
      </c>
      <c r="K75" s="395">
        <v>0</v>
      </c>
      <c r="L75" s="396">
        <v>0</v>
      </c>
      <c r="M75" s="397">
        <v>5</v>
      </c>
      <c r="N75" s="385">
        <v>5</v>
      </c>
      <c r="O75" s="393">
        <v>0</v>
      </c>
      <c r="P75" s="393">
        <v>0</v>
      </c>
      <c r="Q75" s="395">
        <v>0</v>
      </c>
      <c r="R75" s="415">
        <f t="shared" si="8"/>
        <v>20</v>
      </c>
      <c r="S75" s="390">
        <v>0</v>
      </c>
      <c r="T75" s="385">
        <v>0</v>
      </c>
      <c r="U75" s="385">
        <v>0</v>
      </c>
      <c r="V75" s="375">
        <v>0</v>
      </c>
      <c r="W75" s="376">
        <v>0</v>
      </c>
      <c r="X75" s="377">
        <v>0</v>
      </c>
      <c r="Y75" s="377">
        <v>0</v>
      </c>
      <c r="Z75" s="378">
        <v>0</v>
      </c>
      <c r="AA75" s="379">
        <v>0</v>
      </c>
      <c r="AB75" s="377">
        <v>0</v>
      </c>
      <c r="AC75" s="377">
        <v>0</v>
      </c>
      <c r="AD75" s="377">
        <v>0</v>
      </c>
      <c r="AE75" s="377">
        <v>0</v>
      </c>
      <c r="AF75" s="378">
        <v>0</v>
      </c>
      <c r="AG75" s="391">
        <f t="shared" si="9"/>
        <v>0</v>
      </c>
      <c r="AH75" s="390">
        <v>5</v>
      </c>
      <c r="AI75" s="385">
        <v>0</v>
      </c>
      <c r="AJ75" s="385">
        <v>0</v>
      </c>
      <c r="AK75" s="376">
        <v>0</v>
      </c>
      <c r="AL75" s="377">
        <v>0</v>
      </c>
      <c r="AM75" s="377">
        <v>0</v>
      </c>
      <c r="AN75" s="375">
        <v>0</v>
      </c>
      <c r="AO75" s="375">
        <v>0</v>
      </c>
      <c r="AP75" s="377">
        <v>0</v>
      </c>
      <c r="AQ75" s="377">
        <v>0</v>
      </c>
      <c r="AR75" s="379">
        <v>0</v>
      </c>
      <c r="AS75" s="378">
        <v>0</v>
      </c>
      <c r="AT75" s="392">
        <f t="shared" si="10"/>
        <v>5</v>
      </c>
      <c r="AU75" s="756">
        <v>0</v>
      </c>
      <c r="AV75" s="831">
        <v>0</v>
      </c>
      <c r="AW75" s="756">
        <v>0</v>
      </c>
      <c r="AX75" s="391"/>
      <c r="AY75" s="756"/>
      <c r="AZ75" s="379"/>
      <c r="BA75" s="377"/>
      <c r="BB75" s="392"/>
      <c r="BC75" s="392">
        <f t="shared" si="11"/>
        <v>0</v>
      </c>
      <c r="BD75" s="868">
        <v>69</v>
      </c>
      <c r="BE75" s="355" t="s">
        <v>138</v>
      </c>
      <c r="BF75" s="812">
        <v>48</v>
      </c>
    </row>
    <row r="76" spans="2:58" ht="18" customHeight="1">
      <c r="B76" s="350">
        <v>70</v>
      </c>
      <c r="C76" s="325" t="s">
        <v>334</v>
      </c>
      <c r="D76" s="428">
        <v>0</v>
      </c>
      <c r="E76" s="385">
        <v>0</v>
      </c>
      <c r="F76" s="393">
        <v>0</v>
      </c>
      <c r="G76" s="408">
        <v>0</v>
      </c>
      <c r="H76" s="387">
        <v>0</v>
      </c>
      <c r="I76" s="385">
        <v>0</v>
      </c>
      <c r="J76" s="393">
        <v>0</v>
      </c>
      <c r="K76" s="395">
        <v>0</v>
      </c>
      <c r="L76" s="396">
        <v>0</v>
      </c>
      <c r="M76" s="397">
        <v>0</v>
      </c>
      <c r="N76" s="385">
        <v>0</v>
      </c>
      <c r="O76" s="393">
        <v>0</v>
      </c>
      <c r="P76" s="393">
        <v>0</v>
      </c>
      <c r="Q76" s="395">
        <v>0</v>
      </c>
      <c r="R76" s="415">
        <f t="shared" si="8"/>
        <v>0</v>
      </c>
      <c r="S76" s="390">
        <v>0</v>
      </c>
      <c r="T76" s="385">
        <v>0</v>
      </c>
      <c r="U76" s="393">
        <v>0</v>
      </c>
      <c r="V76" s="375">
        <v>0</v>
      </c>
      <c r="W76" s="376">
        <v>0</v>
      </c>
      <c r="X76" s="377">
        <v>0</v>
      </c>
      <c r="Y76" s="377">
        <v>0</v>
      </c>
      <c r="Z76" s="378">
        <v>0</v>
      </c>
      <c r="AA76" s="379">
        <v>0</v>
      </c>
      <c r="AB76" s="377">
        <v>0</v>
      </c>
      <c r="AC76" s="377">
        <v>0</v>
      </c>
      <c r="AD76" s="377">
        <v>0</v>
      </c>
      <c r="AE76" s="377">
        <v>0</v>
      </c>
      <c r="AF76" s="378">
        <v>0</v>
      </c>
      <c r="AG76" s="391">
        <f t="shared" si="9"/>
        <v>0</v>
      </c>
      <c r="AH76" s="390">
        <v>0</v>
      </c>
      <c r="AI76" s="385">
        <v>0</v>
      </c>
      <c r="AJ76" s="393">
        <v>12</v>
      </c>
      <c r="AK76" s="376">
        <v>0</v>
      </c>
      <c r="AL76" s="377">
        <v>0</v>
      </c>
      <c r="AM76" s="377">
        <v>0</v>
      </c>
      <c r="AN76" s="375">
        <v>0</v>
      </c>
      <c r="AO76" s="375">
        <v>0</v>
      </c>
      <c r="AP76" s="377">
        <v>0</v>
      </c>
      <c r="AQ76" s="377">
        <v>0</v>
      </c>
      <c r="AR76" s="379">
        <v>0</v>
      </c>
      <c r="AS76" s="378">
        <v>0</v>
      </c>
      <c r="AT76" s="392">
        <f t="shared" si="10"/>
        <v>12</v>
      </c>
      <c r="AU76" s="756">
        <v>0</v>
      </c>
      <c r="AV76" s="831">
        <v>0</v>
      </c>
      <c r="AW76" s="756">
        <v>0</v>
      </c>
      <c r="AX76" s="391"/>
      <c r="AY76" s="756"/>
      <c r="AZ76" s="379"/>
      <c r="BA76" s="377"/>
      <c r="BB76" s="392"/>
      <c r="BC76" s="392">
        <f t="shared" si="11"/>
        <v>0</v>
      </c>
      <c r="BD76" s="868">
        <v>70</v>
      </c>
      <c r="BE76" s="355" t="s">
        <v>88</v>
      </c>
      <c r="BF76" s="812">
        <v>47</v>
      </c>
    </row>
    <row r="77" spans="2:58" ht="18" customHeight="1">
      <c r="B77" s="350">
        <v>71</v>
      </c>
      <c r="C77" s="355" t="s">
        <v>70</v>
      </c>
      <c r="D77" s="396">
        <v>0</v>
      </c>
      <c r="E77" s="385">
        <v>0</v>
      </c>
      <c r="F77" s="393">
        <v>0</v>
      </c>
      <c r="G77" s="408">
        <v>5</v>
      </c>
      <c r="H77" s="387">
        <v>12</v>
      </c>
      <c r="I77" s="385">
        <v>5</v>
      </c>
      <c r="J77" s="393">
        <v>5</v>
      </c>
      <c r="K77" s="395">
        <v>5</v>
      </c>
      <c r="L77" s="396">
        <v>0</v>
      </c>
      <c r="M77" s="397">
        <v>0</v>
      </c>
      <c r="N77" s="385">
        <v>5</v>
      </c>
      <c r="O77" s="393">
        <v>0</v>
      </c>
      <c r="P77" s="393">
        <v>0</v>
      </c>
      <c r="Q77" s="395">
        <v>0</v>
      </c>
      <c r="R77" s="415">
        <f t="shared" si="8"/>
        <v>37</v>
      </c>
      <c r="S77" s="390">
        <v>5</v>
      </c>
      <c r="T77" s="385">
        <v>0</v>
      </c>
      <c r="U77" s="393">
        <v>0</v>
      </c>
      <c r="V77" s="375">
        <v>0</v>
      </c>
      <c r="W77" s="376">
        <v>0</v>
      </c>
      <c r="X77" s="377">
        <v>0</v>
      </c>
      <c r="Y77" s="377">
        <v>0</v>
      </c>
      <c r="Z77" s="378">
        <v>0</v>
      </c>
      <c r="AA77" s="379">
        <v>0</v>
      </c>
      <c r="AB77" s="377">
        <v>5</v>
      </c>
      <c r="AC77" s="377">
        <v>0</v>
      </c>
      <c r="AD77" s="377">
        <v>0</v>
      </c>
      <c r="AE77" s="377">
        <v>0</v>
      </c>
      <c r="AF77" s="378">
        <v>5</v>
      </c>
      <c r="AG77" s="391">
        <f t="shared" si="9"/>
        <v>15</v>
      </c>
      <c r="AH77" s="390">
        <v>5</v>
      </c>
      <c r="AI77" s="385">
        <v>5</v>
      </c>
      <c r="AJ77" s="393">
        <v>5</v>
      </c>
      <c r="AK77" s="376">
        <v>0</v>
      </c>
      <c r="AL77" s="377">
        <v>0</v>
      </c>
      <c r="AM77" s="377">
        <v>5</v>
      </c>
      <c r="AN77" s="375">
        <v>0</v>
      </c>
      <c r="AO77" s="375">
        <v>0</v>
      </c>
      <c r="AP77" s="377">
        <v>0</v>
      </c>
      <c r="AQ77" s="377">
        <v>0</v>
      </c>
      <c r="AR77" s="379">
        <v>0</v>
      </c>
      <c r="AS77" s="378">
        <v>0</v>
      </c>
      <c r="AT77" s="392">
        <f t="shared" si="10"/>
        <v>20</v>
      </c>
      <c r="AU77" s="756">
        <v>0</v>
      </c>
      <c r="AV77" s="831">
        <v>0</v>
      </c>
      <c r="AW77" s="756">
        <v>0</v>
      </c>
      <c r="AX77" s="391"/>
      <c r="AY77" s="756"/>
      <c r="AZ77" s="379"/>
      <c r="BA77" s="377"/>
      <c r="BB77" s="392"/>
      <c r="BC77" s="392">
        <f t="shared" si="11"/>
        <v>0</v>
      </c>
      <c r="BD77" s="868">
        <v>71</v>
      </c>
      <c r="BE77" s="352" t="s">
        <v>87</v>
      </c>
      <c r="BF77" s="812">
        <v>45</v>
      </c>
    </row>
    <row r="78" spans="2:58" ht="18" customHeight="1">
      <c r="B78" s="350">
        <v>72</v>
      </c>
      <c r="C78" s="352" t="s">
        <v>41</v>
      </c>
      <c r="D78" s="428">
        <v>0</v>
      </c>
      <c r="E78" s="385">
        <v>5</v>
      </c>
      <c r="F78" s="393">
        <v>0</v>
      </c>
      <c r="G78" s="408">
        <v>5</v>
      </c>
      <c r="H78" s="387">
        <v>0</v>
      </c>
      <c r="I78" s="385">
        <v>0</v>
      </c>
      <c r="J78" s="393">
        <v>0</v>
      </c>
      <c r="K78" s="395">
        <v>0</v>
      </c>
      <c r="L78" s="396">
        <v>0</v>
      </c>
      <c r="M78" s="397">
        <v>0</v>
      </c>
      <c r="N78" s="385">
        <v>0</v>
      </c>
      <c r="O78" s="393">
        <v>0</v>
      </c>
      <c r="P78" s="393">
        <v>0</v>
      </c>
      <c r="Q78" s="395">
        <v>0</v>
      </c>
      <c r="R78" s="415">
        <f t="shared" si="8"/>
        <v>10</v>
      </c>
      <c r="S78" s="397">
        <v>5</v>
      </c>
      <c r="T78" s="385">
        <v>0</v>
      </c>
      <c r="U78" s="393">
        <v>0</v>
      </c>
      <c r="V78" s="375">
        <v>5</v>
      </c>
      <c r="W78" s="376">
        <v>0</v>
      </c>
      <c r="X78" s="377">
        <v>0</v>
      </c>
      <c r="Y78" s="377">
        <v>0</v>
      </c>
      <c r="Z78" s="378">
        <v>0</v>
      </c>
      <c r="AA78" s="379">
        <v>0</v>
      </c>
      <c r="AB78" s="377">
        <v>0</v>
      </c>
      <c r="AC78" s="377">
        <v>0</v>
      </c>
      <c r="AD78" s="377">
        <v>0</v>
      </c>
      <c r="AE78" s="377">
        <v>0</v>
      </c>
      <c r="AF78" s="378">
        <v>5</v>
      </c>
      <c r="AG78" s="391">
        <f t="shared" si="9"/>
        <v>15</v>
      </c>
      <c r="AH78" s="397">
        <v>0</v>
      </c>
      <c r="AI78" s="385">
        <v>0</v>
      </c>
      <c r="AJ78" s="393">
        <v>0</v>
      </c>
      <c r="AK78" s="376">
        <v>0</v>
      </c>
      <c r="AL78" s="377">
        <v>0</v>
      </c>
      <c r="AM78" s="377">
        <v>0</v>
      </c>
      <c r="AN78" s="375">
        <v>0</v>
      </c>
      <c r="AO78" s="375">
        <v>0</v>
      </c>
      <c r="AP78" s="377">
        <v>0</v>
      </c>
      <c r="AQ78" s="377">
        <v>0</v>
      </c>
      <c r="AR78" s="379">
        <v>0</v>
      </c>
      <c r="AS78" s="378">
        <v>0</v>
      </c>
      <c r="AT78" s="392">
        <f t="shared" si="10"/>
        <v>0</v>
      </c>
      <c r="AU78" s="756">
        <v>0</v>
      </c>
      <c r="AV78" s="830">
        <v>0</v>
      </c>
      <c r="AW78" s="756">
        <v>0</v>
      </c>
      <c r="AX78" s="391"/>
      <c r="AY78" s="756"/>
      <c r="AZ78" s="379"/>
      <c r="BA78" s="377"/>
      <c r="BB78" s="392"/>
      <c r="BC78" s="392">
        <f t="shared" si="11"/>
        <v>0</v>
      </c>
      <c r="BD78" s="868">
        <v>72</v>
      </c>
      <c r="BE78" s="352" t="s">
        <v>95</v>
      </c>
      <c r="BF78" s="812">
        <v>45</v>
      </c>
    </row>
    <row r="79" spans="2:58" ht="18" customHeight="1">
      <c r="B79" s="350">
        <v>73</v>
      </c>
      <c r="C79" s="352" t="s">
        <v>50</v>
      </c>
      <c r="D79" s="428">
        <v>0</v>
      </c>
      <c r="E79" s="385">
        <v>0</v>
      </c>
      <c r="F79" s="393">
        <v>0</v>
      </c>
      <c r="G79" s="394">
        <v>5</v>
      </c>
      <c r="H79" s="387">
        <v>5</v>
      </c>
      <c r="I79" s="385">
        <v>5</v>
      </c>
      <c r="J79" s="393">
        <v>5</v>
      </c>
      <c r="K79" s="395">
        <v>15</v>
      </c>
      <c r="L79" s="396">
        <v>0</v>
      </c>
      <c r="M79" s="397">
        <v>0</v>
      </c>
      <c r="N79" s="385">
        <v>0</v>
      </c>
      <c r="O79" s="393">
        <v>0</v>
      </c>
      <c r="P79" s="393">
        <v>8</v>
      </c>
      <c r="Q79" s="395">
        <v>15</v>
      </c>
      <c r="R79" s="415">
        <f t="shared" si="8"/>
        <v>58</v>
      </c>
      <c r="S79" s="390">
        <v>5</v>
      </c>
      <c r="T79" s="385">
        <v>12</v>
      </c>
      <c r="U79" s="393">
        <v>14</v>
      </c>
      <c r="V79" s="375">
        <v>5</v>
      </c>
      <c r="W79" s="376">
        <v>5</v>
      </c>
      <c r="X79" s="377">
        <v>5</v>
      </c>
      <c r="Y79" s="377">
        <v>5</v>
      </c>
      <c r="Z79" s="378">
        <v>14</v>
      </c>
      <c r="AA79" s="379">
        <v>5</v>
      </c>
      <c r="AB79" s="377">
        <v>14</v>
      </c>
      <c r="AC79" s="377">
        <v>5</v>
      </c>
      <c r="AD79" s="377">
        <v>11</v>
      </c>
      <c r="AE79" s="377">
        <v>10</v>
      </c>
      <c r="AF79" s="378">
        <v>5</v>
      </c>
      <c r="AG79" s="391">
        <f t="shared" si="9"/>
        <v>115</v>
      </c>
      <c r="AH79" s="390">
        <v>5</v>
      </c>
      <c r="AI79" s="385">
        <v>5</v>
      </c>
      <c r="AJ79" s="393">
        <v>5</v>
      </c>
      <c r="AK79" s="376">
        <v>5</v>
      </c>
      <c r="AL79" s="377">
        <v>5</v>
      </c>
      <c r="AM79" s="377">
        <v>5</v>
      </c>
      <c r="AN79" s="375">
        <v>5</v>
      </c>
      <c r="AO79" s="375">
        <v>5</v>
      </c>
      <c r="AP79" s="377">
        <v>11</v>
      </c>
      <c r="AQ79" s="377">
        <v>0</v>
      </c>
      <c r="AR79" s="379">
        <v>0</v>
      </c>
      <c r="AS79" s="378">
        <v>5</v>
      </c>
      <c r="AT79" s="392">
        <f t="shared" si="10"/>
        <v>56</v>
      </c>
      <c r="AU79" s="756">
        <v>11</v>
      </c>
      <c r="AV79" s="831">
        <v>11</v>
      </c>
      <c r="AW79" s="756">
        <v>0</v>
      </c>
      <c r="AX79" s="391"/>
      <c r="AY79" s="756"/>
      <c r="AZ79" s="379"/>
      <c r="BA79" s="377"/>
      <c r="BB79" s="392"/>
      <c r="BC79" s="392">
        <f t="shared" si="11"/>
        <v>22</v>
      </c>
      <c r="BD79" s="868">
        <v>73</v>
      </c>
      <c r="BE79" s="352" t="s">
        <v>93</v>
      </c>
      <c r="BF79" s="812">
        <v>44</v>
      </c>
    </row>
    <row r="80" spans="2:58" ht="18" customHeight="1">
      <c r="B80" s="350">
        <v>74</v>
      </c>
      <c r="C80" s="352" t="s">
        <v>163</v>
      </c>
      <c r="D80" s="428">
        <v>0</v>
      </c>
      <c r="E80" s="385">
        <v>0</v>
      </c>
      <c r="F80" s="393">
        <v>5</v>
      </c>
      <c r="G80" s="408">
        <v>0</v>
      </c>
      <c r="H80" s="387">
        <v>0</v>
      </c>
      <c r="I80" s="385">
        <v>0</v>
      </c>
      <c r="J80" s="393">
        <v>0</v>
      </c>
      <c r="K80" s="395">
        <v>0</v>
      </c>
      <c r="L80" s="396">
        <v>0</v>
      </c>
      <c r="M80" s="397">
        <v>0</v>
      </c>
      <c r="N80" s="385">
        <v>0</v>
      </c>
      <c r="O80" s="393">
        <v>0</v>
      </c>
      <c r="P80" s="393">
        <v>0</v>
      </c>
      <c r="Q80" s="395">
        <v>0</v>
      </c>
      <c r="R80" s="415">
        <f t="shared" si="8"/>
        <v>5</v>
      </c>
      <c r="S80" s="390">
        <v>0</v>
      </c>
      <c r="T80" s="385">
        <v>0</v>
      </c>
      <c r="U80" s="393">
        <v>0</v>
      </c>
      <c r="V80" s="375">
        <v>0</v>
      </c>
      <c r="W80" s="376">
        <v>0</v>
      </c>
      <c r="X80" s="377">
        <v>0</v>
      </c>
      <c r="Y80" s="377">
        <v>0</v>
      </c>
      <c r="Z80" s="378">
        <v>0</v>
      </c>
      <c r="AA80" s="379">
        <v>0</v>
      </c>
      <c r="AB80" s="393">
        <v>0</v>
      </c>
      <c r="AC80" s="377">
        <v>0</v>
      </c>
      <c r="AD80" s="377">
        <v>5</v>
      </c>
      <c r="AE80" s="377">
        <v>0</v>
      </c>
      <c r="AF80" s="378">
        <v>0</v>
      </c>
      <c r="AG80" s="391">
        <f t="shared" si="9"/>
        <v>5</v>
      </c>
      <c r="AH80" s="390">
        <v>0</v>
      </c>
      <c r="AI80" s="385">
        <v>0</v>
      </c>
      <c r="AJ80" s="393">
        <v>0</v>
      </c>
      <c r="AK80" s="376">
        <v>0</v>
      </c>
      <c r="AL80" s="377">
        <v>0</v>
      </c>
      <c r="AM80" s="377">
        <v>5</v>
      </c>
      <c r="AN80" s="375">
        <v>5</v>
      </c>
      <c r="AO80" s="375">
        <v>0</v>
      </c>
      <c r="AP80" s="377">
        <v>0</v>
      </c>
      <c r="AQ80" s="377">
        <v>0</v>
      </c>
      <c r="AR80" s="379">
        <v>0</v>
      </c>
      <c r="AS80" s="378">
        <v>0</v>
      </c>
      <c r="AT80" s="392">
        <f t="shared" si="10"/>
        <v>10</v>
      </c>
      <c r="AU80" s="756">
        <v>0</v>
      </c>
      <c r="AV80" s="831">
        <v>0</v>
      </c>
      <c r="AW80" s="756">
        <v>8</v>
      </c>
      <c r="AX80" s="391"/>
      <c r="AY80" s="756"/>
      <c r="AZ80" s="379"/>
      <c r="BA80" s="377"/>
      <c r="BB80" s="392"/>
      <c r="BC80" s="392">
        <f t="shared" si="11"/>
        <v>8</v>
      </c>
      <c r="BD80" s="868">
        <v>74</v>
      </c>
      <c r="BE80" s="355" t="s">
        <v>132</v>
      </c>
      <c r="BF80" s="812">
        <v>43</v>
      </c>
    </row>
    <row r="81" spans="2:58" ht="18" customHeight="1">
      <c r="B81" s="350">
        <v>75</v>
      </c>
      <c r="C81" s="618" t="s">
        <v>199</v>
      </c>
      <c r="D81" s="428">
        <v>0</v>
      </c>
      <c r="E81" s="426">
        <v>0</v>
      </c>
      <c r="F81" s="426">
        <v>0</v>
      </c>
      <c r="G81" s="778">
        <v>0</v>
      </c>
      <c r="H81" s="390">
        <v>0</v>
      </c>
      <c r="I81" s="426">
        <v>0</v>
      </c>
      <c r="J81" s="426">
        <v>0</v>
      </c>
      <c r="K81" s="427">
        <v>0</v>
      </c>
      <c r="L81" s="428">
        <v>0</v>
      </c>
      <c r="M81" s="390">
        <v>0</v>
      </c>
      <c r="N81" s="426">
        <v>0</v>
      </c>
      <c r="O81" s="426">
        <v>0</v>
      </c>
      <c r="P81" s="426">
        <v>0</v>
      </c>
      <c r="Q81" s="427">
        <v>0</v>
      </c>
      <c r="R81" s="429">
        <v>0</v>
      </c>
      <c r="S81" s="390">
        <v>0</v>
      </c>
      <c r="T81" s="385">
        <v>0</v>
      </c>
      <c r="U81" s="393">
        <v>0</v>
      </c>
      <c r="V81" s="375">
        <v>0</v>
      </c>
      <c r="W81" s="376">
        <v>0</v>
      </c>
      <c r="X81" s="377">
        <v>5</v>
      </c>
      <c r="Y81" s="377">
        <v>0</v>
      </c>
      <c r="Z81" s="378">
        <v>0</v>
      </c>
      <c r="AA81" s="379">
        <v>0</v>
      </c>
      <c r="AB81" s="393">
        <v>0</v>
      </c>
      <c r="AC81" s="377">
        <v>0</v>
      </c>
      <c r="AD81" s="377">
        <v>0</v>
      </c>
      <c r="AE81" s="377">
        <v>0</v>
      </c>
      <c r="AF81" s="378">
        <v>0</v>
      </c>
      <c r="AG81" s="391">
        <f t="shared" si="9"/>
        <v>5</v>
      </c>
      <c r="AH81" s="390">
        <v>0</v>
      </c>
      <c r="AI81" s="385">
        <v>0</v>
      </c>
      <c r="AJ81" s="393">
        <v>0</v>
      </c>
      <c r="AK81" s="376">
        <v>0</v>
      </c>
      <c r="AL81" s="377">
        <v>0</v>
      </c>
      <c r="AM81" s="377">
        <v>0</v>
      </c>
      <c r="AN81" s="375">
        <v>0</v>
      </c>
      <c r="AO81" s="375">
        <v>0</v>
      </c>
      <c r="AP81" s="377">
        <v>0</v>
      </c>
      <c r="AQ81" s="377">
        <v>0</v>
      </c>
      <c r="AR81" s="379">
        <v>0</v>
      </c>
      <c r="AS81" s="378">
        <v>0</v>
      </c>
      <c r="AT81" s="392">
        <f t="shared" si="10"/>
        <v>0</v>
      </c>
      <c r="AU81" s="756">
        <v>0</v>
      </c>
      <c r="AV81" s="831">
        <v>0</v>
      </c>
      <c r="AW81" s="756">
        <v>0</v>
      </c>
      <c r="AX81" s="391"/>
      <c r="AY81" s="756"/>
      <c r="AZ81" s="379"/>
      <c r="BA81" s="377"/>
      <c r="BB81" s="392"/>
      <c r="BC81" s="392">
        <f t="shared" si="11"/>
        <v>0</v>
      </c>
      <c r="BD81" s="868">
        <v>75</v>
      </c>
      <c r="BE81" s="352" t="s">
        <v>147</v>
      </c>
      <c r="BF81" s="812">
        <v>40</v>
      </c>
    </row>
    <row r="82" spans="2:58" ht="18" customHeight="1">
      <c r="B82" s="350">
        <v>76</v>
      </c>
      <c r="C82" s="352" t="s">
        <v>79</v>
      </c>
      <c r="D82" s="428">
        <v>11</v>
      </c>
      <c r="E82" s="385">
        <v>5</v>
      </c>
      <c r="F82" s="393">
        <v>8</v>
      </c>
      <c r="G82" s="408">
        <v>5</v>
      </c>
      <c r="H82" s="387">
        <v>5</v>
      </c>
      <c r="I82" s="385">
        <v>5</v>
      </c>
      <c r="J82" s="393">
        <v>0</v>
      </c>
      <c r="K82" s="395">
        <v>15</v>
      </c>
      <c r="L82" s="396">
        <v>5</v>
      </c>
      <c r="M82" s="397">
        <v>5</v>
      </c>
      <c r="N82" s="385">
        <v>5</v>
      </c>
      <c r="O82" s="393">
        <v>5</v>
      </c>
      <c r="P82" s="393">
        <v>0</v>
      </c>
      <c r="Q82" s="395">
        <v>5</v>
      </c>
      <c r="R82" s="415">
        <f>SUM(D82:Q82)</f>
        <v>79</v>
      </c>
      <c r="S82" s="390">
        <v>0</v>
      </c>
      <c r="T82" s="385">
        <v>0</v>
      </c>
      <c r="U82" s="393">
        <v>0</v>
      </c>
      <c r="V82" s="375">
        <v>0</v>
      </c>
      <c r="W82" s="376">
        <v>12</v>
      </c>
      <c r="X82" s="377">
        <v>5</v>
      </c>
      <c r="Y82" s="377">
        <v>0</v>
      </c>
      <c r="Z82" s="378">
        <v>5</v>
      </c>
      <c r="AA82" s="379">
        <v>13</v>
      </c>
      <c r="AB82" s="377">
        <v>5</v>
      </c>
      <c r="AC82" s="377">
        <v>10</v>
      </c>
      <c r="AD82" s="377">
        <v>0</v>
      </c>
      <c r="AE82" s="377">
        <v>0</v>
      </c>
      <c r="AF82" s="378">
        <v>5</v>
      </c>
      <c r="AG82" s="391">
        <f t="shared" si="9"/>
        <v>55</v>
      </c>
      <c r="AH82" s="390">
        <v>12</v>
      </c>
      <c r="AI82" s="385">
        <v>5</v>
      </c>
      <c r="AJ82" s="393">
        <v>13</v>
      </c>
      <c r="AK82" s="376">
        <v>8</v>
      </c>
      <c r="AL82" s="377">
        <v>5</v>
      </c>
      <c r="AM82" s="377">
        <v>0</v>
      </c>
      <c r="AN82" s="375">
        <v>5</v>
      </c>
      <c r="AO82" s="375">
        <v>5</v>
      </c>
      <c r="AP82" s="377">
        <v>5</v>
      </c>
      <c r="AQ82" s="377">
        <v>12</v>
      </c>
      <c r="AR82" s="379">
        <v>0</v>
      </c>
      <c r="AS82" s="378">
        <v>12</v>
      </c>
      <c r="AT82" s="392">
        <f t="shared" si="10"/>
        <v>82</v>
      </c>
      <c r="AU82" s="756">
        <v>0</v>
      </c>
      <c r="AV82" s="831">
        <v>12</v>
      </c>
      <c r="AW82" s="756">
        <v>0</v>
      </c>
      <c r="AX82" s="391"/>
      <c r="AY82" s="756"/>
      <c r="AZ82" s="379"/>
      <c r="BA82" s="377"/>
      <c r="BB82" s="392"/>
      <c r="BC82" s="392">
        <f t="shared" si="11"/>
        <v>12</v>
      </c>
      <c r="BD82" s="868">
        <v>76</v>
      </c>
      <c r="BE82" s="352" t="s">
        <v>140</v>
      </c>
      <c r="BF82" s="812">
        <v>40</v>
      </c>
    </row>
    <row r="83" spans="2:58" ht="18" customHeight="1">
      <c r="B83" s="350"/>
      <c r="C83" s="352" t="s">
        <v>12</v>
      </c>
      <c r="D83" s="798">
        <v>5</v>
      </c>
      <c r="E83" s="385">
        <v>5</v>
      </c>
      <c r="F83" s="393">
        <v>12</v>
      </c>
      <c r="G83" s="397">
        <v>5</v>
      </c>
      <c r="H83" s="861">
        <v>0</v>
      </c>
      <c r="I83" s="385">
        <v>5</v>
      </c>
      <c r="J83" s="393">
        <v>0</v>
      </c>
      <c r="K83" s="397">
        <v>15</v>
      </c>
      <c r="L83" s="677">
        <v>14</v>
      </c>
      <c r="M83" s="393">
        <v>5</v>
      </c>
      <c r="N83" s="385">
        <v>5</v>
      </c>
      <c r="O83" s="393">
        <v>0</v>
      </c>
      <c r="P83" s="397">
        <v>0</v>
      </c>
      <c r="Q83" s="395">
        <v>11</v>
      </c>
      <c r="R83" s="415">
        <f>SUM(D83:Q83)</f>
        <v>82</v>
      </c>
      <c r="S83" s="397">
        <v>5</v>
      </c>
      <c r="T83" s="385">
        <v>0</v>
      </c>
      <c r="U83" s="393">
        <v>0</v>
      </c>
      <c r="V83" s="375">
        <v>0</v>
      </c>
      <c r="W83" s="376">
        <v>5</v>
      </c>
      <c r="X83" s="377">
        <v>0</v>
      </c>
      <c r="Y83" s="377">
        <v>5</v>
      </c>
      <c r="Z83" s="378">
        <v>13</v>
      </c>
      <c r="AA83" s="379">
        <v>12</v>
      </c>
      <c r="AB83" s="377">
        <v>5</v>
      </c>
      <c r="AC83" s="377">
        <v>5</v>
      </c>
      <c r="AD83" s="377">
        <v>0</v>
      </c>
      <c r="AE83" s="377">
        <v>12</v>
      </c>
      <c r="AF83" s="378">
        <v>12</v>
      </c>
      <c r="AG83" s="391">
        <f t="shared" si="9"/>
        <v>74</v>
      </c>
      <c r="AH83" s="397">
        <v>14</v>
      </c>
      <c r="AI83" s="385">
        <v>5</v>
      </c>
      <c r="AJ83" s="393">
        <v>5</v>
      </c>
      <c r="AK83" s="376">
        <v>0</v>
      </c>
      <c r="AL83" s="377">
        <v>5</v>
      </c>
      <c r="AM83" s="377">
        <v>0</v>
      </c>
      <c r="AN83" s="375">
        <v>5</v>
      </c>
      <c r="AO83" s="375">
        <v>0</v>
      </c>
      <c r="AP83" s="377">
        <v>0</v>
      </c>
      <c r="AQ83" s="377">
        <v>5</v>
      </c>
      <c r="AR83" s="379">
        <v>0</v>
      </c>
      <c r="AS83" s="378">
        <v>5</v>
      </c>
      <c r="AT83" s="392">
        <f t="shared" si="10"/>
        <v>44</v>
      </c>
      <c r="AU83" s="756">
        <v>0</v>
      </c>
      <c r="AV83" s="830">
        <v>14</v>
      </c>
      <c r="AW83" s="756">
        <v>0</v>
      </c>
      <c r="AX83" s="391"/>
      <c r="AY83" s="756"/>
      <c r="AZ83" s="379"/>
      <c r="BA83" s="377"/>
      <c r="BB83" s="392"/>
      <c r="BC83" s="392">
        <f t="shared" si="11"/>
        <v>14</v>
      </c>
      <c r="BD83" s="868">
        <v>77</v>
      </c>
      <c r="BE83" s="352" t="s">
        <v>145</v>
      </c>
      <c r="BF83" s="812">
        <v>38</v>
      </c>
    </row>
    <row r="84" spans="2:58" ht="18" customHeight="1">
      <c r="B84" s="350">
        <v>77</v>
      </c>
      <c r="C84" s="352" t="s">
        <v>149</v>
      </c>
      <c r="D84" s="428">
        <v>0</v>
      </c>
      <c r="E84" s="385">
        <v>0</v>
      </c>
      <c r="F84" s="393">
        <v>0</v>
      </c>
      <c r="G84" s="394">
        <v>0</v>
      </c>
      <c r="H84" s="387">
        <v>0</v>
      </c>
      <c r="I84" s="385">
        <v>0</v>
      </c>
      <c r="J84" s="393">
        <v>0</v>
      </c>
      <c r="K84" s="395">
        <v>0</v>
      </c>
      <c r="L84" s="396">
        <v>10</v>
      </c>
      <c r="M84" s="397">
        <v>0</v>
      </c>
      <c r="N84" s="385">
        <v>0</v>
      </c>
      <c r="O84" s="393">
        <v>0</v>
      </c>
      <c r="P84" s="393">
        <v>0</v>
      </c>
      <c r="Q84" s="395">
        <v>0</v>
      </c>
      <c r="R84" s="415">
        <f>SUM(D84:Q84)</f>
        <v>10</v>
      </c>
      <c r="S84" s="390">
        <v>5</v>
      </c>
      <c r="T84" s="385">
        <v>0</v>
      </c>
      <c r="U84" s="393">
        <v>0</v>
      </c>
      <c r="V84" s="375">
        <v>5</v>
      </c>
      <c r="W84" s="376">
        <v>0</v>
      </c>
      <c r="X84" s="377">
        <v>0</v>
      </c>
      <c r="Y84" s="377">
        <v>0</v>
      </c>
      <c r="Z84" s="378">
        <v>0</v>
      </c>
      <c r="AA84" s="379">
        <v>0</v>
      </c>
      <c r="AB84" s="377">
        <v>0</v>
      </c>
      <c r="AC84" s="377">
        <v>0</v>
      </c>
      <c r="AD84" s="377">
        <v>0</v>
      </c>
      <c r="AE84" s="377">
        <v>0</v>
      </c>
      <c r="AF84" s="378">
        <v>0</v>
      </c>
      <c r="AG84" s="391">
        <f t="shared" si="9"/>
        <v>10</v>
      </c>
      <c r="AH84" s="390">
        <v>0</v>
      </c>
      <c r="AI84" s="385">
        <v>0</v>
      </c>
      <c r="AJ84" s="393">
        <v>0</v>
      </c>
      <c r="AK84" s="376">
        <v>0</v>
      </c>
      <c r="AL84" s="377">
        <v>0</v>
      </c>
      <c r="AM84" s="377">
        <v>5</v>
      </c>
      <c r="AN84" s="375">
        <v>0</v>
      </c>
      <c r="AO84" s="375">
        <v>0</v>
      </c>
      <c r="AP84" s="377">
        <v>0</v>
      </c>
      <c r="AQ84" s="377">
        <v>0</v>
      </c>
      <c r="AR84" s="379">
        <v>0</v>
      </c>
      <c r="AS84" s="378">
        <v>0</v>
      </c>
      <c r="AT84" s="392">
        <f t="shared" si="10"/>
        <v>5</v>
      </c>
      <c r="AU84" s="756">
        <v>0</v>
      </c>
      <c r="AV84" s="831">
        <v>0</v>
      </c>
      <c r="AW84" s="756">
        <v>0</v>
      </c>
      <c r="AX84" s="391"/>
      <c r="AY84" s="756"/>
      <c r="AZ84" s="379"/>
      <c r="BA84" s="377"/>
      <c r="BB84" s="392"/>
      <c r="BC84" s="392">
        <f t="shared" si="11"/>
        <v>0</v>
      </c>
      <c r="BD84" s="868">
        <v>78</v>
      </c>
      <c r="BE84" s="352" t="s">
        <v>155</v>
      </c>
      <c r="BF84" s="812">
        <v>38</v>
      </c>
    </row>
    <row r="85" spans="2:58" ht="18" customHeight="1">
      <c r="B85" s="350">
        <v>78</v>
      </c>
      <c r="C85" s="352" t="s">
        <v>150</v>
      </c>
      <c r="D85" s="428">
        <v>0</v>
      </c>
      <c r="E85" s="385">
        <v>0</v>
      </c>
      <c r="F85" s="393">
        <v>5</v>
      </c>
      <c r="G85" s="394">
        <v>0</v>
      </c>
      <c r="H85" s="387">
        <v>0</v>
      </c>
      <c r="I85" s="385">
        <v>0</v>
      </c>
      <c r="J85" s="393">
        <v>0</v>
      </c>
      <c r="K85" s="395">
        <v>0</v>
      </c>
      <c r="L85" s="396">
        <v>5</v>
      </c>
      <c r="M85" s="397">
        <v>0</v>
      </c>
      <c r="N85" s="385">
        <v>5</v>
      </c>
      <c r="O85" s="393">
        <v>0</v>
      </c>
      <c r="P85" s="393">
        <v>0</v>
      </c>
      <c r="Q85" s="395">
        <v>0</v>
      </c>
      <c r="R85" s="415">
        <f>SUM(D85:Q85)</f>
        <v>15</v>
      </c>
      <c r="S85" s="422">
        <v>0</v>
      </c>
      <c r="T85" s="385">
        <v>5</v>
      </c>
      <c r="U85" s="393">
        <v>0</v>
      </c>
      <c r="V85" s="375">
        <v>10</v>
      </c>
      <c r="W85" s="376">
        <v>0</v>
      </c>
      <c r="X85" s="377">
        <v>0</v>
      </c>
      <c r="Y85" s="377">
        <v>0</v>
      </c>
      <c r="Z85" s="378">
        <v>0</v>
      </c>
      <c r="AA85" s="379">
        <v>0</v>
      </c>
      <c r="AB85" s="377">
        <v>0</v>
      </c>
      <c r="AC85" s="377">
        <v>0</v>
      </c>
      <c r="AD85" s="377">
        <v>0</v>
      </c>
      <c r="AE85" s="377">
        <v>0</v>
      </c>
      <c r="AF85" s="378">
        <v>0</v>
      </c>
      <c r="AG85" s="391">
        <f t="shared" si="9"/>
        <v>15</v>
      </c>
      <c r="AH85" s="422">
        <v>0</v>
      </c>
      <c r="AI85" s="385">
        <v>0</v>
      </c>
      <c r="AJ85" s="393">
        <v>0</v>
      </c>
      <c r="AK85" s="376">
        <v>0</v>
      </c>
      <c r="AL85" s="377">
        <v>0</v>
      </c>
      <c r="AM85" s="377">
        <v>0</v>
      </c>
      <c r="AN85" s="375">
        <v>0</v>
      </c>
      <c r="AO85" s="375">
        <v>0</v>
      </c>
      <c r="AP85" s="377">
        <v>0</v>
      </c>
      <c r="AQ85" s="377">
        <v>0</v>
      </c>
      <c r="AR85" s="379">
        <v>0</v>
      </c>
      <c r="AS85" s="378">
        <v>0</v>
      </c>
      <c r="AT85" s="392">
        <f t="shared" si="10"/>
        <v>0</v>
      </c>
      <c r="AU85" s="756">
        <v>0</v>
      </c>
      <c r="AV85" s="856">
        <v>0</v>
      </c>
      <c r="AW85" s="756">
        <v>0</v>
      </c>
      <c r="AX85" s="391"/>
      <c r="AY85" s="756"/>
      <c r="AZ85" s="379"/>
      <c r="BA85" s="377"/>
      <c r="BB85" s="392"/>
      <c r="BC85" s="392">
        <f t="shared" si="11"/>
        <v>0</v>
      </c>
      <c r="BD85" s="868">
        <v>79</v>
      </c>
      <c r="BE85" s="352" t="s">
        <v>133</v>
      </c>
      <c r="BF85" s="812">
        <v>38</v>
      </c>
    </row>
    <row r="86" spans="2:58" ht="18" customHeight="1">
      <c r="B86" s="350">
        <v>79</v>
      </c>
      <c r="C86" s="360" t="s">
        <v>169</v>
      </c>
      <c r="D86" s="557">
        <v>0</v>
      </c>
      <c r="E86" s="371">
        <v>0</v>
      </c>
      <c r="F86" s="374">
        <v>0</v>
      </c>
      <c r="G86" s="419">
        <v>0</v>
      </c>
      <c r="H86" s="372">
        <v>0</v>
      </c>
      <c r="I86" s="371">
        <v>12</v>
      </c>
      <c r="J86" s="374">
        <v>0</v>
      </c>
      <c r="K86" s="420">
        <v>0</v>
      </c>
      <c r="L86" s="421">
        <v>0</v>
      </c>
      <c r="M86" s="422">
        <v>0</v>
      </c>
      <c r="N86" s="371">
        <v>5</v>
      </c>
      <c r="O86" s="374">
        <v>0</v>
      </c>
      <c r="P86" s="374">
        <v>0</v>
      </c>
      <c r="Q86" s="420">
        <v>0</v>
      </c>
      <c r="R86" s="398">
        <v>12</v>
      </c>
      <c r="S86" s="390">
        <v>0</v>
      </c>
      <c r="T86" s="385">
        <v>0</v>
      </c>
      <c r="U86" s="393">
        <v>5</v>
      </c>
      <c r="V86" s="375">
        <v>0</v>
      </c>
      <c r="W86" s="376">
        <v>0</v>
      </c>
      <c r="X86" s="377">
        <v>0</v>
      </c>
      <c r="Y86" s="377">
        <v>0</v>
      </c>
      <c r="Z86" s="378">
        <v>0</v>
      </c>
      <c r="AA86" s="379">
        <v>0</v>
      </c>
      <c r="AB86" s="377">
        <v>0</v>
      </c>
      <c r="AC86" s="377">
        <v>0</v>
      </c>
      <c r="AD86" s="377">
        <v>0</v>
      </c>
      <c r="AE86" s="377">
        <v>0</v>
      </c>
      <c r="AF86" s="378">
        <v>0</v>
      </c>
      <c r="AG86" s="391">
        <f t="shared" si="9"/>
        <v>5</v>
      </c>
      <c r="AH86" s="390">
        <v>0</v>
      </c>
      <c r="AI86" s="385">
        <v>0</v>
      </c>
      <c r="AJ86" s="393">
        <v>5</v>
      </c>
      <c r="AK86" s="376">
        <v>0</v>
      </c>
      <c r="AL86" s="377">
        <v>0</v>
      </c>
      <c r="AM86" s="377">
        <v>0</v>
      </c>
      <c r="AN86" s="375">
        <v>0</v>
      </c>
      <c r="AO86" s="375">
        <v>0</v>
      </c>
      <c r="AP86" s="377">
        <v>0</v>
      </c>
      <c r="AQ86" s="377">
        <v>0</v>
      </c>
      <c r="AR86" s="379">
        <v>0</v>
      </c>
      <c r="AS86" s="378">
        <v>0</v>
      </c>
      <c r="AT86" s="392">
        <f t="shared" si="10"/>
        <v>5</v>
      </c>
      <c r="AU86" s="756">
        <v>0</v>
      </c>
      <c r="AV86" s="831">
        <v>0</v>
      </c>
      <c r="AW86" s="756">
        <v>0</v>
      </c>
      <c r="AX86" s="391"/>
      <c r="AY86" s="756"/>
      <c r="AZ86" s="379"/>
      <c r="BA86" s="377"/>
      <c r="BB86" s="392"/>
      <c r="BC86" s="392">
        <f t="shared" si="11"/>
        <v>0</v>
      </c>
      <c r="BD86" s="868">
        <v>80</v>
      </c>
      <c r="BE86" s="360" t="s">
        <v>171</v>
      </c>
      <c r="BF86" s="812">
        <v>37</v>
      </c>
    </row>
    <row r="87" spans="2:58" ht="18" customHeight="1">
      <c r="B87" s="350">
        <v>80</v>
      </c>
      <c r="C87" s="352" t="s">
        <v>53</v>
      </c>
      <c r="D87" s="428">
        <v>5</v>
      </c>
      <c r="E87" s="385">
        <v>0</v>
      </c>
      <c r="F87" s="393">
        <v>12</v>
      </c>
      <c r="G87" s="394">
        <v>0</v>
      </c>
      <c r="H87" s="387">
        <v>5</v>
      </c>
      <c r="I87" s="385">
        <v>0</v>
      </c>
      <c r="J87" s="393">
        <v>14</v>
      </c>
      <c r="K87" s="395">
        <v>25</v>
      </c>
      <c r="L87" s="396">
        <v>0</v>
      </c>
      <c r="M87" s="397">
        <v>0</v>
      </c>
      <c r="N87" s="385">
        <v>0</v>
      </c>
      <c r="O87" s="393">
        <v>0</v>
      </c>
      <c r="P87" s="393">
        <v>0</v>
      </c>
      <c r="Q87" s="395">
        <v>0</v>
      </c>
      <c r="R87" s="415">
        <f t="shared" ref="R87:R92" si="12">SUM(D87:Q87)</f>
        <v>61</v>
      </c>
      <c r="S87" s="397">
        <v>15</v>
      </c>
      <c r="T87" s="385">
        <v>0</v>
      </c>
      <c r="U87" s="393">
        <v>0</v>
      </c>
      <c r="V87" s="375">
        <v>5</v>
      </c>
      <c r="W87" s="376">
        <v>5</v>
      </c>
      <c r="X87" s="377">
        <v>0</v>
      </c>
      <c r="Y87" s="377">
        <v>0</v>
      </c>
      <c r="Z87" s="378">
        <v>0</v>
      </c>
      <c r="AA87" s="379">
        <v>0</v>
      </c>
      <c r="AB87" s="377">
        <v>0</v>
      </c>
      <c r="AC87" s="377">
        <v>0</v>
      </c>
      <c r="AD87" s="377">
        <v>0</v>
      </c>
      <c r="AE87" s="377">
        <v>0</v>
      </c>
      <c r="AF87" s="378">
        <v>5</v>
      </c>
      <c r="AG87" s="391">
        <f t="shared" si="9"/>
        <v>30</v>
      </c>
      <c r="AH87" s="397">
        <v>0</v>
      </c>
      <c r="AI87" s="385">
        <v>0</v>
      </c>
      <c r="AJ87" s="393">
        <v>0</v>
      </c>
      <c r="AK87" s="376">
        <v>0</v>
      </c>
      <c r="AL87" s="377">
        <v>0</v>
      </c>
      <c r="AM87" s="377">
        <v>0</v>
      </c>
      <c r="AN87" s="375">
        <v>0</v>
      </c>
      <c r="AO87" s="375">
        <v>0</v>
      </c>
      <c r="AP87" s="377">
        <v>0</v>
      </c>
      <c r="AQ87" s="377">
        <v>0</v>
      </c>
      <c r="AR87" s="379">
        <v>0</v>
      </c>
      <c r="AS87" s="378">
        <v>0</v>
      </c>
      <c r="AT87" s="392">
        <f t="shared" si="10"/>
        <v>0</v>
      </c>
      <c r="AU87" s="756">
        <v>0</v>
      </c>
      <c r="AV87" s="830">
        <v>0</v>
      </c>
      <c r="AW87" s="756">
        <v>0</v>
      </c>
      <c r="AX87" s="391"/>
      <c r="AY87" s="756"/>
      <c r="AZ87" s="379"/>
      <c r="BA87" s="377"/>
      <c r="BB87" s="392"/>
      <c r="BC87" s="392">
        <f t="shared" si="11"/>
        <v>0</v>
      </c>
      <c r="BD87" s="868">
        <v>81</v>
      </c>
      <c r="BE87" s="355" t="s">
        <v>151</v>
      </c>
      <c r="BF87" s="812">
        <v>35</v>
      </c>
    </row>
    <row r="88" spans="2:58" ht="18" customHeight="1">
      <c r="B88" s="350">
        <v>81</v>
      </c>
      <c r="C88" s="352" t="s">
        <v>55</v>
      </c>
      <c r="D88" s="428">
        <v>0</v>
      </c>
      <c r="E88" s="385">
        <v>0</v>
      </c>
      <c r="F88" s="393">
        <v>5</v>
      </c>
      <c r="G88" s="408">
        <v>0</v>
      </c>
      <c r="H88" s="387">
        <v>0</v>
      </c>
      <c r="I88" s="385">
        <v>5</v>
      </c>
      <c r="J88" s="393">
        <v>0</v>
      </c>
      <c r="K88" s="395">
        <v>0</v>
      </c>
      <c r="L88" s="396">
        <v>0</v>
      </c>
      <c r="M88" s="397">
        <v>0</v>
      </c>
      <c r="N88" s="385">
        <v>0</v>
      </c>
      <c r="O88" s="393">
        <v>0</v>
      </c>
      <c r="P88" s="393">
        <v>0</v>
      </c>
      <c r="Q88" s="395">
        <v>0</v>
      </c>
      <c r="R88" s="415">
        <f t="shared" si="12"/>
        <v>10</v>
      </c>
      <c r="S88" s="390">
        <v>0</v>
      </c>
      <c r="T88" s="385">
        <v>5</v>
      </c>
      <c r="U88" s="393">
        <v>5</v>
      </c>
      <c r="V88" s="375">
        <v>0</v>
      </c>
      <c r="W88" s="376">
        <v>0</v>
      </c>
      <c r="X88" s="377">
        <v>5</v>
      </c>
      <c r="Y88" s="377">
        <v>0</v>
      </c>
      <c r="Z88" s="378">
        <v>0</v>
      </c>
      <c r="AA88" s="379">
        <v>0</v>
      </c>
      <c r="AB88" s="377">
        <v>5</v>
      </c>
      <c r="AC88" s="377">
        <v>0</v>
      </c>
      <c r="AD88" s="377">
        <v>0</v>
      </c>
      <c r="AE88" s="377">
        <v>0</v>
      </c>
      <c r="AF88" s="378">
        <v>5</v>
      </c>
      <c r="AG88" s="391">
        <f t="shared" si="9"/>
        <v>25</v>
      </c>
      <c r="AH88" s="390">
        <v>0</v>
      </c>
      <c r="AI88" s="385">
        <v>5</v>
      </c>
      <c r="AJ88" s="393">
        <v>0</v>
      </c>
      <c r="AK88" s="376">
        <v>0</v>
      </c>
      <c r="AL88" s="377">
        <v>0</v>
      </c>
      <c r="AM88" s="377">
        <v>0</v>
      </c>
      <c r="AN88" s="375">
        <v>5</v>
      </c>
      <c r="AO88" s="375">
        <v>5</v>
      </c>
      <c r="AP88" s="377">
        <v>0</v>
      </c>
      <c r="AQ88" s="377">
        <v>5</v>
      </c>
      <c r="AR88" s="379">
        <v>0</v>
      </c>
      <c r="AS88" s="378">
        <v>5</v>
      </c>
      <c r="AT88" s="392">
        <f t="shared" si="10"/>
        <v>25</v>
      </c>
      <c r="AU88" s="756">
        <v>0</v>
      </c>
      <c r="AV88" s="831">
        <v>0</v>
      </c>
      <c r="AW88" s="756">
        <v>0</v>
      </c>
      <c r="AX88" s="391"/>
      <c r="AY88" s="756"/>
      <c r="AZ88" s="379"/>
      <c r="BA88" s="377"/>
      <c r="BB88" s="392"/>
      <c r="BC88" s="392">
        <f t="shared" si="11"/>
        <v>0</v>
      </c>
      <c r="BD88" s="868">
        <v>82</v>
      </c>
      <c r="BE88" s="355" t="s">
        <v>46</v>
      </c>
      <c r="BF88" s="812">
        <v>35</v>
      </c>
    </row>
    <row r="89" spans="2:58" ht="18" customHeight="1">
      <c r="B89" s="350">
        <v>82</v>
      </c>
      <c r="C89" s="352" t="s">
        <v>142</v>
      </c>
      <c r="D89" s="396">
        <v>0</v>
      </c>
      <c r="E89" s="385">
        <v>0</v>
      </c>
      <c r="F89" s="393">
        <v>0</v>
      </c>
      <c r="G89" s="394">
        <v>0</v>
      </c>
      <c r="H89" s="387">
        <v>0</v>
      </c>
      <c r="I89" s="385">
        <v>0</v>
      </c>
      <c r="J89" s="393">
        <v>0</v>
      </c>
      <c r="K89" s="395">
        <v>15</v>
      </c>
      <c r="L89" s="396">
        <v>0</v>
      </c>
      <c r="M89" s="397">
        <v>0</v>
      </c>
      <c r="N89" s="385">
        <v>0</v>
      </c>
      <c r="O89" s="393">
        <v>0</v>
      </c>
      <c r="P89" s="393">
        <v>0</v>
      </c>
      <c r="Q89" s="395">
        <v>0</v>
      </c>
      <c r="R89" s="415">
        <f t="shared" si="12"/>
        <v>15</v>
      </c>
      <c r="S89" s="373">
        <v>0</v>
      </c>
      <c r="T89" s="385">
        <v>0</v>
      </c>
      <c r="U89" s="374">
        <v>0</v>
      </c>
      <c r="V89" s="375">
        <v>5</v>
      </c>
      <c r="W89" s="376">
        <v>0</v>
      </c>
      <c r="X89" s="377">
        <v>0</v>
      </c>
      <c r="Y89" s="377">
        <v>0</v>
      </c>
      <c r="Z89" s="378">
        <v>0</v>
      </c>
      <c r="AA89" s="379">
        <v>0</v>
      </c>
      <c r="AB89" s="377">
        <v>0</v>
      </c>
      <c r="AC89" s="377">
        <v>0</v>
      </c>
      <c r="AD89" s="377">
        <v>0</v>
      </c>
      <c r="AE89" s="377">
        <v>0</v>
      </c>
      <c r="AF89" s="378">
        <v>0</v>
      </c>
      <c r="AG89" s="391">
        <f t="shared" si="9"/>
        <v>5</v>
      </c>
      <c r="AH89" s="373">
        <v>0</v>
      </c>
      <c r="AI89" s="385">
        <v>0</v>
      </c>
      <c r="AJ89" s="374">
        <v>0</v>
      </c>
      <c r="AK89" s="376">
        <v>0</v>
      </c>
      <c r="AL89" s="377">
        <v>0</v>
      </c>
      <c r="AM89" s="377">
        <v>0</v>
      </c>
      <c r="AN89" s="375">
        <v>0</v>
      </c>
      <c r="AO89" s="375">
        <v>0</v>
      </c>
      <c r="AP89" s="377">
        <v>0</v>
      </c>
      <c r="AQ89" s="377">
        <v>0</v>
      </c>
      <c r="AR89" s="379">
        <v>0</v>
      </c>
      <c r="AS89" s="378">
        <v>0</v>
      </c>
      <c r="AT89" s="392">
        <f t="shared" si="10"/>
        <v>0</v>
      </c>
      <c r="AU89" s="756">
        <v>0</v>
      </c>
      <c r="AV89" s="829">
        <v>0</v>
      </c>
      <c r="AW89" s="756">
        <v>0</v>
      </c>
      <c r="AX89" s="391"/>
      <c r="AY89" s="756"/>
      <c r="AZ89" s="379"/>
      <c r="BA89" s="377"/>
      <c r="BB89" s="392"/>
      <c r="BC89" s="392">
        <f t="shared" si="11"/>
        <v>0</v>
      </c>
      <c r="BD89" s="868">
        <v>83</v>
      </c>
      <c r="BE89" s="352" t="s">
        <v>45</v>
      </c>
      <c r="BF89" s="812">
        <v>34</v>
      </c>
    </row>
    <row r="90" spans="2:58" ht="18" customHeight="1">
      <c r="B90" s="350">
        <v>83</v>
      </c>
      <c r="C90" s="360" t="s">
        <v>62</v>
      </c>
      <c r="D90" s="557">
        <v>5</v>
      </c>
      <c r="E90" s="371">
        <v>5</v>
      </c>
      <c r="F90" s="374">
        <v>5</v>
      </c>
      <c r="G90" s="423">
        <v>5</v>
      </c>
      <c r="H90" s="372">
        <v>5</v>
      </c>
      <c r="I90" s="371">
        <v>5</v>
      </c>
      <c r="J90" s="374">
        <v>5</v>
      </c>
      <c r="K90" s="420">
        <v>15</v>
      </c>
      <c r="L90" s="421">
        <v>5</v>
      </c>
      <c r="M90" s="422">
        <v>5</v>
      </c>
      <c r="N90" s="371">
        <v>10</v>
      </c>
      <c r="O90" s="374">
        <v>0</v>
      </c>
      <c r="P90" s="374">
        <v>0</v>
      </c>
      <c r="Q90" s="420">
        <v>5</v>
      </c>
      <c r="R90" s="398">
        <f t="shared" si="12"/>
        <v>75</v>
      </c>
      <c r="S90" s="390">
        <v>0</v>
      </c>
      <c r="T90" s="385">
        <v>0</v>
      </c>
      <c r="U90" s="393">
        <v>0</v>
      </c>
      <c r="V90" s="375">
        <v>0</v>
      </c>
      <c r="W90" s="376">
        <v>5</v>
      </c>
      <c r="X90" s="377">
        <v>5</v>
      </c>
      <c r="Y90" s="377">
        <v>11</v>
      </c>
      <c r="Z90" s="378">
        <v>5</v>
      </c>
      <c r="AA90" s="379">
        <v>5</v>
      </c>
      <c r="AB90" s="377">
        <v>5</v>
      </c>
      <c r="AC90" s="377">
        <v>5</v>
      </c>
      <c r="AD90" s="377">
        <v>0</v>
      </c>
      <c r="AE90" s="377">
        <v>0</v>
      </c>
      <c r="AF90" s="378">
        <v>5</v>
      </c>
      <c r="AG90" s="391">
        <f t="shared" si="9"/>
        <v>46</v>
      </c>
      <c r="AH90" s="390">
        <v>5</v>
      </c>
      <c r="AI90" s="385">
        <v>5</v>
      </c>
      <c r="AJ90" s="393">
        <v>0</v>
      </c>
      <c r="AK90" s="376">
        <v>0</v>
      </c>
      <c r="AL90" s="377">
        <v>0</v>
      </c>
      <c r="AM90" s="377">
        <v>0</v>
      </c>
      <c r="AN90" s="375">
        <v>0</v>
      </c>
      <c r="AO90" s="375">
        <v>0</v>
      </c>
      <c r="AP90" s="377">
        <v>0</v>
      </c>
      <c r="AQ90" s="377">
        <v>0</v>
      </c>
      <c r="AR90" s="379">
        <v>5</v>
      </c>
      <c r="AS90" s="378">
        <v>0</v>
      </c>
      <c r="AT90" s="392">
        <f t="shared" si="10"/>
        <v>15</v>
      </c>
      <c r="AU90" s="756">
        <v>15</v>
      </c>
      <c r="AV90" s="831">
        <v>0</v>
      </c>
      <c r="AW90" s="756">
        <v>8</v>
      </c>
      <c r="AX90" s="391"/>
      <c r="AY90" s="756"/>
      <c r="AZ90" s="379"/>
      <c r="BA90" s="377"/>
      <c r="BB90" s="392"/>
      <c r="BC90" s="392">
        <f t="shared" si="11"/>
        <v>23</v>
      </c>
      <c r="BD90" s="868">
        <v>84</v>
      </c>
      <c r="BE90" s="360" t="s">
        <v>174</v>
      </c>
      <c r="BF90" s="812">
        <v>33</v>
      </c>
    </row>
    <row r="91" spans="2:58" ht="18" customHeight="1">
      <c r="B91" s="350">
        <v>84</v>
      </c>
      <c r="C91" s="352" t="s">
        <v>174</v>
      </c>
      <c r="D91" s="428">
        <v>0</v>
      </c>
      <c r="E91" s="385">
        <v>0</v>
      </c>
      <c r="F91" s="393">
        <v>0</v>
      </c>
      <c r="G91" s="394">
        <v>0</v>
      </c>
      <c r="H91" s="387">
        <v>0</v>
      </c>
      <c r="I91" s="385">
        <v>0</v>
      </c>
      <c r="J91" s="393">
        <v>0</v>
      </c>
      <c r="K91" s="395">
        <v>0</v>
      </c>
      <c r="L91" s="396">
        <v>0</v>
      </c>
      <c r="M91" s="397">
        <v>0</v>
      </c>
      <c r="N91" s="385">
        <v>0</v>
      </c>
      <c r="O91" s="393">
        <v>0</v>
      </c>
      <c r="P91" s="393">
        <v>12</v>
      </c>
      <c r="Q91" s="395">
        <v>0</v>
      </c>
      <c r="R91" s="415">
        <f t="shared" si="12"/>
        <v>12</v>
      </c>
      <c r="S91" s="390">
        <v>5</v>
      </c>
      <c r="T91" s="385">
        <v>0</v>
      </c>
      <c r="U91" s="393">
        <v>0</v>
      </c>
      <c r="V91" s="375">
        <v>5</v>
      </c>
      <c r="W91" s="376">
        <v>0</v>
      </c>
      <c r="X91" s="377">
        <v>0</v>
      </c>
      <c r="Y91" s="377">
        <v>0</v>
      </c>
      <c r="Z91" s="378">
        <v>0</v>
      </c>
      <c r="AA91" s="379">
        <v>0</v>
      </c>
      <c r="AB91" s="377">
        <v>0</v>
      </c>
      <c r="AC91" s="377">
        <v>0</v>
      </c>
      <c r="AD91" s="377">
        <v>0</v>
      </c>
      <c r="AE91" s="377">
        <v>0</v>
      </c>
      <c r="AF91" s="378">
        <v>0</v>
      </c>
      <c r="AG91" s="391">
        <f t="shared" si="9"/>
        <v>10</v>
      </c>
      <c r="AH91" s="390">
        <v>11</v>
      </c>
      <c r="AI91" s="385">
        <v>0</v>
      </c>
      <c r="AJ91" s="393">
        <v>0</v>
      </c>
      <c r="AK91" s="376">
        <v>0</v>
      </c>
      <c r="AL91" s="377">
        <v>0</v>
      </c>
      <c r="AM91" s="377">
        <v>0</v>
      </c>
      <c r="AN91" s="375">
        <v>0</v>
      </c>
      <c r="AO91" s="375">
        <v>0</v>
      </c>
      <c r="AP91" s="377">
        <v>0</v>
      </c>
      <c r="AQ91" s="377">
        <v>0</v>
      </c>
      <c r="AR91" s="379">
        <v>0</v>
      </c>
      <c r="AS91" s="378">
        <v>0</v>
      </c>
      <c r="AT91" s="392">
        <f t="shared" si="10"/>
        <v>11</v>
      </c>
      <c r="AU91" s="756">
        <v>0</v>
      </c>
      <c r="AV91" s="831">
        <v>0</v>
      </c>
      <c r="AW91" s="756">
        <v>0</v>
      </c>
      <c r="AX91" s="391"/>
      <c r="AY91" s="756"/>
      <c r="AZ91" s="379"/>
      <c r="BA91" s="377"/>
      <c r="BB91" s="392"/>
      <c r="BC91" s="392">
        <f t="shared" si="11"/>
        <v>0</v>
      </c>
      <c r="BD91" s="868">
        <v>85</v>
      </c>
      <c r="BE91" s="352" t="s">
        <v>166</v>
      </c>
      <c r="BF91" s="812">
        <v>33</v>
      </c>
    </row>
    <row r="92" spans="2:58" ht="18" customHeight="1">
      <c r="B92" s="350">
        <v>85</v>
      </c>
      <c r="C92" s="352" t="s">
        <v>97</v>
      </c>
      <c r="D92" s="428">
        <v>5</v>
      </c>
      <c r="E92" s="385">
        <v>0</v>
      </c>
      <c r="F92" s="393">
        <v>5</v>
      </c>
      <c r="G92" s="394">
        <v>5</v>
      </c>
      <c r="H92" s="387">
        <v>0</v>
      </c>
      <c r="I92" s="385">
        <v>5</v>
      </c>
      <c r="J92" s="393">
        <v>5</v>
      </c>
      <c r="K92" s="395">
        <v>0</v>
      </c>
      <c r="L92" s="396">
        <v>26</v>
      </c>
      <c r="M92" s="397">
        <v>0</v>
      </c>
      <c r="N92" s="385">
        <v>5</v>
      </c>
      <c r="O92" s="393">
        <v>5</v>
      </c>
      <c r="P92" s="393">
        <v>0</v>
      </c>
      <c r="Q92" s="395">
        <v>0</v>
      </c>
      <c r="R92" s="415">
        <f t="shared" si="12"/>
        <v>61</v>
      </c>
      <c r="S92" s="390">
        <v>0</v>
      </c>
      <c r="T92" s="385">
        <v>0</v>
      </c>
      <c r="U92" s="393">
        <v>0</v>
      </c>
      <c r="V92" s="375">
        <v>0</v>
      </c>
      <c r="W92" s="376">
        <v>5</v>
      </c>
      <c r="X92" s="377">
        <v>5</v>
      </c>
      <c r="Y92" s="377">
        <v>5</v>
      </c>
      <c r="Z92" s="378">
        <v>0</v>
      </c>
      <c r="AA92" s="379">
        <v>5</v>
      </c>
      <c r="AB92" s="377">
        <v>5</v>
      </c>
      <c r="AC92" s="377">
        <v>0</v>
      </c>
      <c r="AD92" s="377">
        <v>0</v>
      </c>
      <c r="AE92" s="377">
        <v>0</v>
      </c>
      <c r="AF92" s="378">
        <v>5</v>
      </c>
      <c r="AG92" s="391">
        <f t="shared" si="9"/>
        <v>30</v>
      </c>
      <c r="AH92" s="390">
        <v>0</v>
      </c>
      <c r="AI92" s="385">
        <v>0</v>
      </c>
      <c r="AJ92" s="393">
        <v>0</v>
      </c>
      <c r="AK92" s="376">
        <v>0</v>
      </c>
      <c r="AL92" s="377">
        <v>0</v>
      </c>
      <c r="AM92" s="377">
        <v>5</v>
      </c>
      <c r="AN92" s="375">
        <v>5</v>
      </c>
      <c r="AO92" s="375">
        <v>0</v>
      </c>
      <c r="AP92" s="377">
        <v>5</v>
      </c>
      <c r="AQ92" s="377">
        <v>0</v>
      </c>
      <c r="AR92" s="379">
        <v>0</v>
      </c>
      <c r="AS92" s="378">
        <v>0</v>
      </c>
      <c r="AT92" s="392">
        <f t="shared" si="10"/>
        <v>15</v>
      </c>
      <c r="AU92" s="756">
        <v>0</v>
      </c>
      <c r="AV92" s="831">
        <v>5</v>
      </c>
      <c r="AW92" s="756">
        <v>0</v>
      </c>
      <c r="AX92" s="391"/>
      <c r="AY92" s="756"/>
      <c r="AZ92" s="379"/>
      <c r="BA92" s="377"/>
      <c r="BB92" s="392"/>
      <c r="BC92" s="392">
        <f t="shared" si="11"/>
        <v>5</v>
      </c>
      <c r="BD92" s="868">
        <v>86</v>
      </c>
      <c r="BE92" s="355" t="s">
        <v>148</v>
      </c>
      <c r="BF92" s="812">
        <v>31</v>
      </c>
    </row>
    <row r="93" spans="2:58" ht="18" customHeight="1">
      <c r="B93" s="350">
        <v>86</v>
      </c>
      <c r="C93" s="325" t="s">
        <v>195</v>
      </c>
      <c r="D93" s="428">
        <v>0</v>
      </c>
      <c r="E93" s="426">
        <v>0</v>
      </c>
      <c r="F93" s="426">
        <v>0</v>
      </c>
      <c r="G93" s="778">
        <v>0</v>
      </c>
      <c r="H93" s="390">
        <v>0</v>
      </c>
      <c r="I93" s="426">
        <v>0</v>
      </c>
      <c r="J93" s="426">
        <v>0</v>
      </c>
      <c r="K93" s="427">
        <v>0</v>
      </c>
      <c r="L93" s="428">
        <v>0</v>
      </c>
      <c r="M93" s="390">
        <v>0</v>
      </c>
      <c r="N93" s="426">
        <v>0</v>
      </c>
      <c r="O93" s="426">
        <v>0</v>
      </c>
      <c r="P93" s="426">
        <v>0</v>
      </c>
      <c r="Q93" s="427">
        <v>0</v>
      </c>
      <c r="R93" s="429">
        <v>0</v>
      </c>
      <c r="S93" s="390">
        <v>0</v>
      </c>
      <c r="T93" s="385">
        <v>0</v>
      </c>
      <c r="U93" s="393">
        <v>0</v>
      </c>
      <c r="V93" s="375">
        <v>0</v>
      </c>
      <c r="W93" s="376">
        <v>5</v>
      </c>
      <c r="X93" s="377">
        <v>0</v>
      </c>
      <c r="Y93" s="377">
        <v>0</v>
      </c>
      <c r="Z93" s="378">
        <v>0</v>
      </c>
      <c r="AA93" s="379">
        <v>0</v>
      </c>
      <c r="AB93" s="393">
        <v>0</v>
      </c>
      <c r="AC93" s="377">
        <v>0</v>
      </c>
      <c r="AD93" s="377">
        <v>0</v>
      </c>
      <c r="AE93" s="377">
        <v>0</v>
      </c>
      <c r="AF93" s="378">
        <v>0</v>
      </c>
      <c r="AG93" s="391">
        <f t="shared" si="9"/>
        <v>5</v>
      </c>
      <c r="AH93" s="390">
        <v>0</v>
      </c>
      <c r="AI93" s="385">
        <v>0</v>
      </c>
      <c r="AJ93" s="393">
        <v>0</v>
      </c>
      <c r="AK93" s="376">
        <v>0</v>
      </c>
      <c r="AL93" s="377">
        <v>0</v>
      </c>
      <c r="AM93" s="377">
        <v>0</v>
      </c>
      <c r="AN93" s="375">
        <v>0</v>
      </c>
      <c r="AO93" s="375">
        <v>0</v>
      </c>
      <c r="AP93" s="377">
        <v>0</v>
      </c>
      <c r="AQ93" s="377">
        <v>0</v>
      </c>
      <c r="AR93" s="379">
        <v>0</v>
      </c>
      <c r="AS93" s="378">
        <v>0</v>
      </c>
      <c r="AT93" s="392">
        <f t="shared" si="10"/>
        <v>0</v>
      </c>
      <c r="AU93" s="756">
        <v>0</v>
      </c>
      <c r="AV93" s="831">
        <v>0</v>
      </c>
      <c r="AW93" s="756">
        <v>0</v>
      </c>
      <c r="AX93" s="391"/>
      <c r="AY93" s="756"/>
      <c r="AZ93" s="379"/>
      <c r="BA93" s="377"/>
      <c r="BB93" s="392"/>
      <c r="BC93" s="392">
        <f t="shared" si="11"/>
        <v>0</v>
      </c>
      <c r="BD93" s="868">
        <v>87</v>
      </c>
      <c r="BE93" s="352" t="s">
        <v>153</v>
      </c>
      <c r="BF93" s="812">
        <v>30</v>
      </c>
    </row>
    <row r="94" spans="2:58" ht="18" customHeight="1">
      <c r="B94" s="350">
        <v>87</v>
      </c>
      <c r="C94" s="355" t="s">
        <v>124</v>
      </c>
      <c r="D94" s="428">
        <v>0</v>
      </c>
      <c r="E94" s="385">
        <v>0</v>
      </c>
      <c r="F94" s="393">
        <v>0</v>
      </c>
      <c r="G94" s="394">
        <v>0</v>
      </c>
      <c r="H94" s="387">
        <v>0</v>
      </c>
      <c r="I94" s="385">
        <v>0</v>
      </c>
      <c r="J94" s="393">
        <v>0</v>
      </c>
      <c r="K94" s="395">
        <v>29</v>
      </c>
      <c r="L94" s="396">
        <v>10</v>
      </c>
      <c r="M94" s="397">
        <v>0</v>
      </c>
      <c r="N94" s="385">
        <v>0</v>
      </c>
      <c r="O94" s="393">
        <v>0</v>
      </c>
      <c r="P94" s="393">
        <v>0</v>
      </c>
      <c r="Q94" s="395">
        <v>0</v>
      </c>
      <c r="R94" s="415">
        <f t="shared" ref="R94:R133" si="13">SUM(D94:Q94)</f>
        <v>39</v>
      </c>
      <c r="S94" s="390">
        <v>0</v>
      </c>
      <c r="T94" s="385">
        <v>0</v>
      </c>
      <c r="U94" s="393">
        <v>0</v>
      </c>
      <c r="V94" s="375">
        <v>0</v>
      </c>
      <c r="W94" s="376">
        <v>0</v>
      </c>
      <c r="X94" s="377">
        <v>5</v>
      </c>
      <c r="Y94" s="377">
        <v>0</v>
      </c>
      <c r="Z94" s="378">
        <v>5</v>
      </c>
      <c r="AA94" s="379">
        <v>0</v>
      </c>
      <c r="AB94" s="377">
        <v>0</v>
      </c>
      <c r="AC94" s="377">
        <v>0</v>
      </c>
      <c r="AD94" s="377">
        <v>0</v>
      </c>
      <c r="AE94" s="377">
        <v>0</v>
      </c>
      <c r="AF94" s="378">
        <v>0</v>
      </c>
      <c r="AG94" s="391">
        <f t="shared" si="9"/>
        <v>10</v>
      </c>
      <c r="AH94" s="390">
        <v>0</v>
      </c>
      <c r="AI94" s="385">
        <v>0</v>
      </c>
      <c r="AJ94" s="393">
        <v>0</v>
      </c>
      <c r="AK94" s="376">
        <v>0</v>
      </c>
      <c r="AL94" s="377">
        <v>0</v>
      </c>
      <c r="AM94" s="377">
        <v>5</v>
      </c>
      <c r="AN94" s="375">
        <v>0</v>
      </c>
      <c r="AO94" s="375">
        <v>0</v>
      </c>
      <c r="AP94" s="377">
        <v>0</v>
      </c>
      <c r="AQ94" s="377">
        <v>0</v>
      </c>
      <c r="AR94" s="379">
        <v>0</v>
      </c>
      <c r="AS94" s="378">
        <v>0</v>
      </c>
      <c r="AT94" s="392">
        <f t="shared" si="10"/>
        <v>5</v>
      </c>
      <c r="AU94" s="756">
        <v>0</v>
      </c>
      <c r="AV94" s="831">
        <v>0</v>
      </c>
      <c r="AW94" s="756">
        <v>0</v>
      </c>
      <c r="AX94" s="391"/>
      <c r="AY94" s="756"/>
      <c r="AZ94" s="379"/>
      <c r="BA94" s="377"/>
      <c r="BB94" s="392"/>
      <c r="BC94" s="392">
        <f t="shared" si="11"/>
        <v>0</v>
      </c>
      <c r="BD94" s="868">
        <v>88</v>
      </c>
      <c r="BE94" s="352" t="s">
        <v>154</v>
      </c>
      <c r="BF94" s="812">
        <v>30</v>
      </c>
    </row>
    <row r="95" spans="2:58" ht="18" customHeight="1">
      <c r="B95" s="350">
        <v>88</v>
      </c>
      <c r="C95" s="359" t="s">
        <v>129</v>
      </c>
      <c r="D95" s="396">
        <v>0</v>
      </c>
      <c r="E95" s="385">
        <v>0</v>
      </c>
      <c r="F95" s="393">
        <v>0</v>
      </c>
      <c r="G95" s="394">
        <v>0</v>
      </c>
      <c r="H95" s="387">
        <v>0</v>
      </c>
      <c r="I95" s="385">
        <v>0</v>
      </c>
      <c r="J95" s="393">
        <v>0</v>
      </c>
      <c r="K95" s="395">
        <v>27</v>
      </c>
      <c r="L95" s="396">
        <v>5</v>
      </c>
      <c r="M95" s="397">
        <v>0</v>
      </c>
      <c r="N95" s="385">
        <v>0</v>
      </c>
      <c r="O95" s="393">
        <v>0</v>
      </c>
      <c r="P95" s="393">
        <v>0</v>
      </c>
      <c r="Q95" s="395">
        <v>0</v>
      </c>
      <c r="R95" s="415">
        <f t="shared" si="13"/>
        <v>32</v>
      </c>
      <c r="S95" s="414">
        <v>0</v>
      </c>
      <c r="T95" s="385">
        <v>0</v>
      </c>
      <c r="U95" s="393">
        <v>0</v>
      </c>
      <c r="V95" s="375">
        <v>0</v>
      </c>
      <c r="W95" s="376">
        <v>0</v>
      </c>
      <c r="X95" s="377">
        <v>0</v>
      </c>
      <c r="Y95" s="377">
        <v>0</v>
      </c>
      <c r="Z95" s="378">
        <v>0</v>
      </c>
      <c r="AA95" s="379">
        <v>0</v>
      </c>
      <c r="AB95" s="377">
        <v>5</v>
      </c>
      <c r="AC95" s="377">
        <v>0</v>
      </c>
      <c r="AD95" s="377">
        <v>0</v>
      </c>
      <c r="AE95" s="377">
        <v>0</v>
      </c>
      <c r="AF95" s="378">
        <v>0</v>
      </c>
      <c r="AG95" s="391">
        <f t="shared" si="9"/>
        <v>5</v>
      </c>
      <c r="AH95" s="414">
        <v>0</v>
      </c>
      <c r="AI95" s="385">
        <v>0</v>
      </c>
      <c r="AJ95" s="393">
        <v>0</v>
      </c>
      <c r="AK95" s="376">
        <v>0</v>
      </c>
      <c r="AL95" s="377">
        <v>0</v>
      </c>
      <c r="AM95" s="377">
        <v>0</v>
      </c>
      <c r="AN95" s="375">
        <v>0</v>
      </c>
      <c r="AO95" s="375">
        <v>14</v>
      </c>
      <c r="AP95" s="377">
        <v>0</v>
      </c>
      <c r="AQ95" s="377">
        <v>0</v>
      </c>
      <c r="AR95" s="379">
        <v>0</v>
      </c>
      <c r="AS95" s="378">
        <v>0</v>
      </c>
      <c r="AT95" s="392">
        <f t="shared" si="10"/>
        <v>14</v>
      </c>
      <c r="AU95" s="756">
        <v>0</v>
      </c>
      <c r="AV95" s="833">
        <v>0</v>
      </c>
      <c r="AW95" s="756">
        <v>0</v>
      </c>
      <c r="AX95" s="391"/>
      <c r="AY95" s="756"/>
      <c r="AZ95" s="379"/>
      <c r="BA95" s="377"/>
      <c r="BB95" s="392"/>
      <c r="BC95" s="392">
        <f t="shared" si="11"/>
        <v>0</v>
      </c>
      <c r="BD95" s="868">
        <v>89</v>
      </c>
      <c r="BE95" s="352" t="s">
        <v>134</v>
      </c>
      <c r="BF95" s="812">
        <v>30</v>
      </c>
    </row>
    <row r="96" spans="2:58" ht="18" customHeight="1">
      <c r="B96" s="350">
        <v>89</v>
      </c>
      <c r="C96" s="362" t="s">
        <v>151</v>
      </c>
      <c r="D96" s="411">
        <v>0</v>
      </c>
      <c r="E96" s="385">
        <v>0</v>
      </c>
      <c r="F96" s="407">
        <v>0</v>
      </c>
      <c r="G96" s="408">
        <v>0</v>
      </c>
      <c r="H96" s="409">
        <v>5</v>
      </c>
      <c r="I96" s="412">
        <v>0</v>
      </c>
      <c r="J96" s="407">
        <v>0</v>
      </c>
      <c r="K96" s="410">
        <v>0</v>
      </c>
      <c r="L96" s="411">
        <v>5</v>
      </c>
      <c r="M96" s="397">
        <v>0</v>
      </c>
      <c r="N96" s="412">
        <v>5</v>
      </c>
      <c r="O96" s="407">
        <v>0</v>
      </c>
      <c r="P96" s="407">
        <v>0</v>
      </c>
      <c r="Q96" s="410">
        <v>0</v>
      </c>
      <c r="R96" s="418">
        <f t="shared" si="13"/>
        <v>15</v>
      </c>
      <c r="S96" s="390">
        <v>0</v>
      </c>
      <c r="T96" s="385">
        <v>5</v>
      </c>
      <c r="U96" s="393">
        <v>0</v>
      </c>
      <c r="V96" s="375">
        <v>5</v>
      </c>
      <c r="W96" s="376">
        <v>0</v>
      </c>
      <c r="X96" s="377">
        <v>0</v>
      </c>
      <c r="Y96" s="377">
        <v>0</v>
      </c>
      <c r="Z96" s="378">
        <v>5</v>
      </c>
      <c r="AA96" s="379">
        <v>0</v>
      </c>
      <c r="AB96" s="377">
        <v>5</v>
      </c>
      <c r="AC96" s="377">
        <v>0</v>
      </c>
      <c r="AD96" s="377">
        <v>0</v>
      </c>
      <c r="AE96" s="377">
        <v>0</v>
      </c>
      <c r="AF96" s="378">
        <v>0</v>
      </c>
      <c r="AG96" s="391">
        <f t="shared" si="9"/>
        <v>20</v>
      </c>
      <c r="AH96" s="390">
        <v>0</v>
      </c>
      <c r="AI96" s="385">
        <v>0</v>
      </c>
      <c r="AJ96" s="393">
        <v>0</v>
      </c>
      <c r="AK96" s="376">
        <v>0</v>
      </c>
      <c r="AL96" s="377">
        <v>0</v>
      </c>
      <c r="AM96" s="377">
        <v>0</v>
      </c>
      <c r="AN96" s="375">
        <v>0</v>
      </c>
      <c r="AO96" s="375">
        <v>0</v>
      </c>
      <c r="AP96" s="377">
        <v>0</v>
      </c>
      <c r="AQ96" s="377">
        <v>0</v>
      </c>
      <c r="AR96" s="379">
        <v>0</v>
      </c>
      <c r="AS96" s="378">
        <v>0</v>
      </c>
      <c r="AT96" s="392">
        <f t="shared" si="10"/>
        <v>0</v>
      </c>
      <c r="AU96" s="756">
        <v>0</v>
      </c>
      <c r="AV96" s="831">
        <v>0</v>
      </c>
      <c r="AW96" s="756">
        <v>0</v>
      </c>
      <c r="AX96" s="391"/>
      <c r="AY96" s="756"/>
      <c r="AZ96" s="379"/>
      <c r="BA96" s="377"/>
      <c r="BB96" s="392"/>
      <c r="BC96" s="392">
        <f t="shared" si="11"/>
        <v>0</v>
      </c>
      <c r="BD96" s="868">
        <v>90</v>
      </c>
      <c r="BE96" s="358" t="s">
        <v>139</v>
      </c>
      <c r="BF96" s="812">
        <v>30</v>
      </c>
    </row>
    <row r="97" spans="2:58" ht="18" customHeight="1">
      <c r="B97" s="350">
        <v>90</v>
      </c>
      <c r="C97" s="352" t="s">
        <v>91</v>
      </c>
      <c r="D97" s="428">
        <v>0</v>
      </c>
      <c r="E97" s="385">
        <v>0</v>
      </c>
      <c r="F97" s="393">
        <v>5</v>
      </c>
      <c r="G97" s="394">
        <v>0</v>
      </c>
      <c r="H97" s="387">
        <v>5</v>
      </c>
      <c r="I97" s="385">
        <v>0</v>
      </c>
      <c r="J97" s="393">
        <v>0</v>
      </c>
      <c r="K97" s="395">
        <v>22</v>
      </c>
      <c r="L97" s="396">
        <v>5</v>
      </c>
      <c r="M97" s="397">
        <v>0</v>
      </c>
      <c r="N97" s="385">
        <v>0</v>
      </c>
      <c r="O97" s="393">
        <v>0</v>
      </c>
      <c r="P97" s="393">
        <v>0</v>
      </c>
      <c r="Q97" s="395">
        <v>0</v>
      </c>
      <c r="R97" s="418">
        <f t="shared" si="13"/>
        <v>37</v>
      </c>
      <c r="S97" s="390">
        <v>0</v>
      </c>
      <c r="T97" s="385">
        <v>0</v>
      </c>
      <c r="U97" s="393">
        <v>13</v>
      </c>
      <c r="V97" s="375">
        <v>0</v>
      </c>
      <c r="W97" s="376">
        <v>0</v>
      </c>
      <c r="X97" s="377">
        <v>0</v>
      </c>
      <c r="Y97" s="377">
        <v>0</v>
      </c>
      <c r="Z97" s="378">
        <v>15</v>
      </c>
      <c r="AA97" s="379">
        <v>0</v>
      </c>
      <c r="AB97" s="377">
        <v>5</v>
      </c>
      <c r="AC97" s="377">
        <v>0</v>
      </c>
      <c r="AD97" s="377">
        <v>0</v>
      </c>
      <c r="AE97" s="377">
        <v>0</v>
      </c>
      <c r="AF97" s="378">
        <v>0</v>
      </c>
      <c r="AG97" s="391">
        <f t="shared" si="9"/>
        <v>33</v>
      </c>
      <c r="AH97" s="390">
        <v>0</v>
      </c>
      <c r="AI97" s="385">
        <v>0</v>
      </c>
      <c r="AJ97" s="393">
        <v>0</v>
      </c>
      <c r="AK97" s="376">
        <v>0</v>
      </c>
      <c r="AL97" s="377">
        <v>0</v>
      </c>
      <c r="AM97" s="377">
        <v>0</v>
      </c>
      <c r="AN97" s="375">
        <v>0</v>
      </c>
      <c r="AO97" s="375">
        <v>5</v>
      </c>
      <c r="AP97" s="377">
        <v>0</v>
      </c>
      <c r="AQ97" s="377">
        <v>0</v>
      </c>
      <c r="AR97" s="379">
        <v>0</v>
      </c>
      <c r="AS97" s="378">
        <v>0</v>
      </c>
      <c r="AT97" s="392">
        <f t="shared" si="10"/>
        <v>5</v>
      </c>
      <c r="AU97" s="756">
        <v>0</v>
      </c>
      <c r="AV97" s="831">
        <v>0</v>
      </c>
      <c r="AW97" s="756">
        <v>0</v>
      </c>
      <c r="AX97" s="391"/>
      <c r="AY97" s="756"/>
      <c r="AZ97" s="379"/>
      <c r="BA97" s="377"/>
      <c r="BB97" s="392"/>
      <c r="BC97" s="392">
        <f t="shared" si="11"/>
        <v>0</v>
      </c>
      <c r="BD97" s="868">
        <v>91</v>
      </c>
      <c r="BE97" s="352" t="s">
        <v>44</v>
      </c>
      <c r="BF97" s="812">
        <v>30</v>
      </c>
    </row>
    <row r="98" spans="2:58" ht="18" customHeight="1">
      <c r="B98" s="350">
        <v>91</v>
      </c>
      <c r="C98" s="352" t="s">
        <v>98</v>
      </c>
      <c r="D98" s="428">
        <v>0</v>
      </c>
      <c r="E98" s="385">
        <v>14</v>
      </c>
      <c r="F98" s="393">
        <v>0</v>
      </c>
      <c r="G98" s="394">
        <v>0</v>
      </c>
      <c r="H98" s="387">
        <v>5</v>
      </c>
      <c r="I98" s="385">
        <v>0</v>
      </c>
      <c r="J98" s="393">
        <v>0</v>
      </c>
      <c r="K98" s="395">
        <v>0</v>
      </c>
      <c r="L98" s="396">
        <v>24</v>
      </c>
      <c r="M98" s="397">
        <v>0</v>
      </c>
      <c r="N98" s="385">
        <v>0</v>
      </c>
      <c r="O98" s="393">
        <v>0</v>
      </c>
      <c r="P98" s="393">
        <v>0</v>
      </c>
      <c r="Q98" s="395">
        <v>0</v>
      </c>
      <c r="R98" s="418">
        <f t="shared" si="13"/>
        <v>43</v>
      </c>
      <c r="S98" s="390">
        <v>5</v>
      </c>
      <c r="T98" s="385">
        <v>0</v>
      </c>
      <c r="U98" s="393">
        <v>0</v>
      </c>
      <c r="V98" s="375">
        <v>5</v>
      </c>
      <c r="W98" s="376">
        <v>0</v>
      </c>
      <c r="X98" s="377">
        <v>0</v>
      </c>
      <c r="Y98" s="377">
        <v>12</v>
      </c>
      <c r="Z98" s="378">
        <v>5</v>
      </c>
      <c r="AA98" s="379">
        <v>5</v>
      </c>
      <c r="AB98" s="377">
        <v>0</v>
      </c>
      <c r="AC98" s="377">
        <v>0</v>
      </c>
      <c r="AD98" s="377">
        <v>0</v>
      </c>
      <c r="AE98" s="377">
        <v>0</v>
      </c>
      <c r="AF98" s="378">
        <v>5</v>
      </c>
      <c r="AG98" s="391">
        <f t="shared" si="9"/>
        <v>37</v>
      </c>
      <c r="AH98" s="390">
        <v>5</v>
      </c>
      <c r="AI98" s="385">
        <v>8</v>
      </c>
      <c r="AJ98" s="393">
        <v>0</v>
      </c>
      <c r="AK98" s="376">
        <v>0</v>
      </c>
      <c r="AL98" s="377">
        <v>0</v>
      </c>
      <c r="AM98" s="377">
        <v>5</v>
      </c>
      <c r="AN98" s="375">
        <v>0</v>
      </c>
      <c r="AO98" s="375">
        <v>0</v>
      </c>
      <c r="AP98" s="377">
        <v>0</v>
      </c>
      <c r="AQ98" s="377">
        <v>0</v>
      </c>
      <c r="AR98" s="379">
        <v>0</v>
      </c>
      <c r="AS98" s="378">
        <v>0</v>
      </c>
      <c r="AT98" s="392">
        <f t="shared" si="10"/>
        <v>18</v>
      </c>
      <c r="AU98" s="756">
        <v>0</v>
      </c>
      <c r="AV98" s="831">
        <v>0</v>
      </c>
      <c r="AW98" s="756">
        <v>0</v>
      </c>
      <c r="AX98" s="391"/>
      <c r="AY98" s="756"/>
      <c r="AZ98" s="379"/>
      <c r="BA98" s="377"/>
      <c r="BB98" s="392"/>
      <c r="BC98" s="392">
        <f t="shared" si="11"/>
        <v>0</v>
      </c>
      <c r="BD98" s="868">
        <v>92</v>
      </c>
      <c r="BE98" s="352" t="s">
        <v>150</v>
      </c>
      <c r="BF98" s="812">
        <v>30</v>
      </c>
    </row>
    <row r="99" spans="2:58" ht="18" customHeight="1">
      <c r="B99" s="350">
        <v>92</v>
      </c>
      <c r="C99" s="352" t="s">
        <v>69</v>
      </c>
      <c r="D99" s="428">
        <v>5</v>
      </c>
      <c r="E99" s="385">
        <v>5</v>
      </c>
      <c r="F99" s="393">
        <v>10</v>
      </c>
      <c r="G99" s="394">
        <v>0</v>
      </c>
      <c r="H99" s="387">
        <v>5</v>
      </c>
      <c r="I99" s="385">
        <v>0</v>
      </c>
      <c r="J99" s="393">
        <v>0</v>
      </c>
      <c r="K99" s="395">
        <v>0</v>
      </c>
      <c r="L99" s="396">
        <v>10</v>
      </c>
      <c r="M99" s="397">
        <v>0</v>
      </c>
      <c r="N99" s="385">
        <v>0</v>
      </c>
      <c r="O99" s="393">
        <v>0</v>
      </c>
      <c r="P99" s="393">
        <v>0</v>
      </c>
      <c r="Q99" s="395">
        <v>5</v>
      </c>
      <c r="R99" s="418">
        <f t="shared" si="13"/>
        <v>40</v>
      </c>
      <c r="S99" s="390">
        <v>5</v>
      </c>
      <c r="T99" s="385">
        <v>0</v>
      </c>
      <c r="U99" s="393">
        <v>0</v>
      </c>
      <c r="V99" s="375">
        <v>0</v>
      </c>
      <c r="W99" s="376">
        <v>5</v>
      </c>
      <c r="X99" s="377">
        <v>5</v>
      </c>
      <c r="Y99" s="377">
        <v>5</v>
      </c>
      <c r="Z99" s="378">
        <v>0</v>
      </c>
      <c r="AA99" s="379">
        <v>5</v>
      </c>
      <c r="AB99" s="377">
        <v>0</v>
      </c>
      <c r="AC99" s="377">
        <v>0</v>
      </c>
      <c r="AD99" s="377">
        <v>5</v>
      </c>
      <c r="AE99" s="377">
        <v>0</v>
      </c>
      <c r="AF99" s="378">
        <v>5</v>
      </c>
      <c r="AG99" s="391">
        <f t="shared" si="9"/>
        <v>35</v>
      </c>
      <c r="AH99" s="390">
        <v>0</v>
      </c>
      <c r="AI99" s="385">
        <v>5</v>
      </c>
      <c r="AJ99" s="393">
        <v>0</v>
      </c>
      <c r="AK99" s="376">
        <v>0</v>
      </c>
      <c r="AL99" s="377">
        <v>11</v>
      </c>
      <c r="AM99" s="377">
        <v>5</v>
      </c>
      <c r="AN99" s="375">
        <v>5</v>
      </c>
      <c r="AO99" s="375">
        <v>0</v>
      </c>
      <c r="AP99" s="377">
        <v>5</v>
      </c>
      <c r="AQ99" s="377">
        <v>5</v>
      </c>
      <c r="AR99" s="379">
        <v>0</v>
      </c>
      <c r="AS99" s="378">
        <v>0</v>
      </c>
      <c r="AT99" s="392">
        <f t="shared" si="10"/>
        <v>36</v>
      </c>
      <c r="AU99" s="756">
        <v>5</v>
      </c>
      <c r="AV99" s="831">
        <v>0</v>
      </c>
      <c r="AW99" s="756">
        <v>0</v>
      </c>
      <c r="AX99" s="391"/>
      <c r="AY99" s="756"/>
      <c r="AZ99" s="379"/>
      <c r="BA99" s="377"/>
      <c r="BB99" s="392"/>
      <c r="BC99" s="392">
        <f t="shared" si="11"/>
        <v>5</v>
      </c>
      <c r="BD99" s="868">
        <v>93</v>
      </c>
      <c r="BE99" s="355" t="s">
        <v>137</v>
      </c>
      <c r="BF99" s="812">
        <v>28</v>
      </c>
    </row>
    <row r="100" spans="2:58" ht="18" customHeight="1">
      <c r="B100" s="350">
        <v>93</v>
      </c>
      <c r="C100" s="357" t="s">
        <v>42</v>
      </c>
      <c r="D100" s="803">
        <v>0</v>
      </c>
      <c r="E100" s="400">
        <v>5</v>
      </c>
      <c r="F100" s="400">
        <v>0</v>
      </c>
      <c r="G100" s="805">
        <v>5</v>
      </c>
      <c r="H100" s="401">
        <v>0</v>
      </c>
      <c r="I100" s="400">
        <v>10</v>
      </c>
      <c r="J100" s="400">
        <v>5</v>
      </c>
      <c r="K100" s="807">
        <v>0</v>
      </c>
      <c r="L100" s="809">
        <v>0</v>
      </c>
      <c r="M100" s="401">
        <v>5</v>
      </c>
      <c r="N100" s="400">
        <v>5</v>
      </c>
      <c r="O100" s="400">
        <v>5</v>
      </c>
      <c r="P100" s="400">
        <v>0</v>
      </c>
      <c r="Q100" s="807">
        <v>0</v>
      </c>
      <c r="R100" s="415">
        <f t="shared" si="13"/>
        <v>40</v>
      </c>
      <c r="S100" s="863">
        <v>14</v>
      </c>
      <c r="T100" s="400">
        <v>0</v>
      </c>
      <c r="U100" s="400">
        <v>0</v>
      </c>
      <c r="V100" s="402">
        <v>5</v>
      </c>
      <c r="W100" s="403">
        <v>0</v>
      </c>
      <c r="X100" s="404">
        <v>0</v>
      </c>
      <c r="Y100" s="404">
        <v>5</v>
      </c>
      <c r="Z100" s="405">
        <v>0</v>
      </c>
      <c r="AA100" s="406">
        <v>0</v>
      </c>
      <c r="AB100" s="404">
        <v>0</v>
      </c>
      <c r="AC100" s="377">
        <v>0</v>
      </c>
      <c r="AD100" s="404">
        <v>5</v>
      </c>
      <c r="AE100" s="404">
        <v>0</v>
      </c>
      <c r="AF100" s="405">
        <v>5</v>
      </c>
      <c r="AG100" s="391">
        <f t="shared" si="9"/>
        <v>34</v>
      </c>
      <c r="AH100" s="863">
        <v>5</v>
      </c>
      <c r="AI100" s="400">
        <v>0</v>
      </c>
      <c r="AJ100" s="400">
        <v>0</v>
      </c>
      <c r="AK100" s="376">
        <v>0</v>
      </c>
      <c r="AL100" s="404">
        <v>0</v>
      </c>
      <c r="AM100" s="404">
        <v>5</v>
      </c>
      <c r="AN100" s="402">
        <v>5</v>
      </c>
      <c r="AO100" s="402">
        <v>0</v>
      </c>
      <c r="AP100" s="404">
        <v>0</v>
      </c>
      <c r="AQ100" s="404">
        <v>0</v>
      </c>
      <c r="AR100" s="406">
        <v>0</v>
      </c>
      <c r="AS100" s="378">
        <v>5</v>
      </c>
      <c r="AT100" s="392">
        <f t="shared" si="10"/>
        <v>20</v>
      </c>
      <c r="AU100" s="756">
        <v>0</v>
      </c>
      <c r="AV100" s="864">
        <v>5</v>
      </c>
      <c r="AW100" s="756">
        <v>0</v>
      </c>
      <c r="AX100" s="757"/>
      <c r="AY100" s="762"/>
      <c r="AZ100" s="406"/>
      <c r="BA100" s="404"/>
      <c r="BB100" s="763"/>
      <c r="BC100" s="392">
        <f t="shared" si="11"/>
        <v>5</v>
      </c>
      <c r="BD100" s="868">
        <v>94</v>
      </c>
      <c r="BE100" s="352" t="s">
        <v>163</v>
      </c>
      <c r="BF100" s="812">
        <v>28</v>
      </c>
    </row>
    <row r="101" spans="2:58" ht="18" customHeight="1">
      <c r="B101" s="350">
        <v>94</v>
      </c>
      <c r="C101" s="615" t="s">
        <v>46</v>
      </c>
      <c r="D101" s="421">
        <v>0</v>
      </c>
      <c r="E101" s="385">
        <v>0</v>
      </c>
      <c r="F101" s="374">
        <v>0</v>
      </c>
      <c r="G101" s="419">
        <v>5</v>
      </c>
      <c r="H101" s="372">
        <v>0</v>
      </c>
      <c r="I101" s="385">
        <v>0</v>
      </c>
      <c r="J101" s="374">
        <v>5</v>
      </c>
      <c r="K101" s="420">
        <v>15</v>
      </c>
      <c r="L101" s="421">
        <v>0</v>
      </c>
      <c r="M101" s="397">
        <v>0</v>
      </c>
      <c r="N101" s="371">
        <v>0</v>
      </c>
      <c r="O101" s="374">
        <v>0</v>
      </c>
      <c r="P101" s="374">
        <v>0</v>
      </c>
      <c r="Q101" s="420">
        <v>0</v>
      </c>
      <c r="R101" s="415">
        <f t="shared" si="13"/>
        <v>25</v>
      </c>
      <c r="S101" s="862">
        <v>0</v>
      </c>
      <c r="T101" s="385">
        <v>0</v>
      </c>
      <c r="U101" s="393">
        <v>0</v>
      </c>
      <c r="V101" s="375">
        <v>0</v>
      </c>
      <c r="W101" s="376">
        <v>0</v>
      </c>
      <c r="X101" s="377">
        <v>0</v>
      </c>
      <c r="Y101" s="377">
        <v>0</v>
      </c>
      <c r="Z101" s="378">
        <v>0</v>
      </c>
      <c r="AA101" s="379">
        <v>0</v>
      </c>
      <c r="AB101" s="377">
        <v>0</v>
      </c>
      <c r="AC101" s="377">
        <v>0</v>
      </c>
      <c r="AD101" s="377">
        <v>0</v>
      </c>
      <c r="AE101" s="377">
        <v>0</v>
      </c>
      <c r="AF101" s="378">
        <v>0</v>
      </c>
      <c r="AG101" s="391">
        <f t="shared" si="9"/>
        <v>0</v>
      </c>
      <c r="AH101" s="862">
        <v>0</v>
      </c>
      <c r="AI101" s="385">
        <v>0</v>
      </c>
      <c r="AJ101" s="393">
        <v>5</v>
      </c>
      <c r="AK101" s="376">
        <v>0</v>
      </c>
      <c r="AL101" s="377">
        <v>0</v>
      </c>
      <c r="AM101" s="377">
        <v>0</v>
      </c>
      <c r="AN101" s="375">
        <v>0</v>
      </c>
      <c r="AO101" s="375">
        <v>0</v>
      </c>
      <c r="AP101" s="377">
        <v>0</v>
      </c>
      <c r="AQ101" s="377">
        <v>0</v>
      </c>
      <c r="AR101" s="379">
        <v>0</v>
      </c>
      <c r="AS101" s="378">
        <v>5</v>
      </c>
      <c r="AT101" s="392">
        <f t="shared" si="10"/>
        <v>10</v>
      </c>
      <c r="AU101" s="789">
        <v>0</v>
      </c>
      <c r="AV101" s="856">
        <v>0</v>
      </c>
      <c r="AW101" s="756">
        <v>0</v>
      </c>
      <c r="AX101" s="391"/>
      <c r="AY101" s="756"/>
      <c r="AZ101" s="379"/>
      <c r="BA101" s="377"/>
      <c r="BB101" s="392"/>
      <c r="BC101" s="392">
        <f t="shared" si="11"/>
        <v>0</v>
      </c>
      <c r="BD101" s="868">
        <v>95</v>
      </c>
      <c r="BE101" s="615" t="s">
        <v>173</v>
      </c>
      <c r="BF101" s="812">
        <v>27</v>
      </c>
    </row>
    <row r="102" spans="2:58" ht="18" customHeight="1">
      <c r="B102" s="350">
        <v>95</v>
      </c>
      <c r="C102" s="615" t="s">
        <v>94</v>
      </c>
      <c r="D102" s="858">
        <v>0</v>
      </c>
      <c r="E102" s="385">
        <v>0</v>
      </c>
      <c r="F102" s="393">
        <v>0</v>
      </c>
      <c r="G102" s="394">
        <v>0</v>
      </c>
      <c r="H102" s="387">
        <v>0</v>
      </c>
      <c r="I102" s="385">
        <v>0</v>
      </c>
      <c r="J102" s="393">
        <v>0</v>
      </c>
      <c r="K102" s="395">
        <v>0</v>
      </c>
      <c r="L102" s="396">
        <v>24</v>
      </c>
      <c r="M102" s="393">
        <v>0</v>
      </c>
      <c r="N102" s="372">
        <v>0</v>
      </c>
      <c r="O102" s="374">
        <v>14</v>
      </c>
      <c r="P102" s="374">
        <v>0</v>
      </c>
      <c r="Q102" s="420">
        <v>0</v>
      </c>
      <c r="R102" s="415">
        <f t="shared" si="13"/>
        <v>38</v>
      </c>
      <c r="S102" s="397">
        <v>5</v>
      </c>
      <c r="T102" s="385">
        <v>0</v>
      </c>
      <c r="U102" s="393">
        <v>0</v>
      </c>
      <c r="V102" s="375">
        <v>0</v>
      </c>
      <c r="W102" s="376">
        <v>0</v>
      </c>
      <c r="X102" s="377">
        <v>0</v>
      </c>
      <c r="Y102" s="377">
        <v>0</v>
      </c>
      <c r="Z102" s="378">
        <v>0</v>
      </c>
      <c r="AA102" s="379">
        <v>0</v>
      </c>
      <c r="AB102" s="377">
        <v>0</v>
      </c>
      <c r="AC102" s="377">
        <v>0</v>
      </c>
      <c r="AD102" s="377">
        <v>5</v>
      </c>
      <c r="AE102" s="377">
        <v>0</v>
      </c>
      <c r="AF102" s="378">
        <v>0</v>
      </c>
      <c r="AG102" s="391">
        <f t="shared" si="9"/>
        <v>10</v>
      </c>
      <c r="AH102" s="397">
        <v>5</v>
      </c>
      <c r="AI102" s="385">
        <v>0</v>
      </c>
      <c r="AJ102" s="393">
        <v>0</v>
      </c>
      <c r="AK102" s="376">
        <v>0</v>
      </c>
      <c r="AL102" s="377">
        <v>0</v>
      </c>
      <c r="AM102" s="377">
        <v>0</v>
      </c>
      <c r="AN102" s="375">
        <v>0</v>
      </c>
      <c r="AO102" s="375">
        <v>0</v>
      </c>
      <c r="AP102" s="377">
        <v>0</v>
      </c>
      <c r="AQ102" s="377">
        <v>0</v>
      </c>
      <c r="AR102" s="379">
        <v>0</v>
      </c>
      <c r="AS102" s="378">
        <v>0</v>
      </c>
      <c r="AT102" s="392">
        <f t="shared" si="10"/>
        <v>5</v>
      </c>
      <c r="AU102" s="756">
        <v>5</v>
      </c>
      <c r="AV102" s="830">
        <v>0</v>
      </c>
      <c r="AW102" s="756">
        <v>0</v>
      </c>
      <c r="AX102" s="391"/>
      <c r="AY102" s="756"/>
      <c r="AZ102" s="379"/>
      <c r="BA102" s="377"/>
      <c r="BB102" s="392"/>
      <c r="BC102" s="392">
        <f t="shared" si="11"/>
        <v>5</v>
      </c>
      <c r="BD102" s="868">
        <v>96</v>
      </c>
      <c r="BE102" s="360" t="s">
        <v>136</v>
      </c>
      <c r="BF102" s="812">
        <v>26</v>
      </c>
    </row>
    <row r="103" spans="2:58" ht="18" customHeight="1">
      <c r="B103" s="350">
        <v>96</v>
      </c>
      <c r="C103" s="352" t="s">
        <v>171</v>
      </c>
      <c r="D103" s="428">
        <v>0</v>
      </c>
      <c r="E103" s="385">
        <v>0</v>
      </c>
      <c r="F103" s="393">
        <v>0</v>
      </c>
      <c r="G103" s="394">
        <v>0</v>
      </c>
      <c r="H103" s="387">
        <v>0</v>
      </c>
      <c r="I103" s="385">
        <v>5</v>
      </c>
      <c r="J103" s="393">
        <v>0</v>
      </c>
      <c r="K103" s="395">
        <v>0</v>
      </c>
      <c r="L103" s="396">
        <v>0</v>
      </c>
      <c r="M103" s="397">
        <v>0</v>
      </c>
      <c r="N103" s="385">
        <v>0</v>
      </c>
      <c r="O103" s="393">
        <v>0</v>
      </c>
      <c r="P103" s="393">
        <v>0</v>
      </c>
      <c r="Q103" s="395">
        <v>5</v>
      </c>
      <c r="R103" s="418">
        <f t="shared" si="13"/>
        <v>10</v>
      </c>
      <c r="S103" s="390">
        <v>0</v>
      </c>
      <c r="T103" s="385">
        <v>0</v>
      </c>
      <c r="U103" s="393">
        <v>0</v>
      </c>
      <c r="V103" s="375">
        <v>0</v>
      </c>
      <c r="W103" s="376">
        <v>0</v>
      </c>
      <c r="X103" s="377">
        <v>0</v>
      </c>
      <c r="Y103" s="377">
        <v>0</v>
      </c>
      <c r="Z103" s="378">
        <v>0</v>
      </c>
      <c r="AA103" s="379">
        <v>0</v>
      </c>
      <c r="AB103" s="377">
        <v>0</v>
      </c>
      <c r="AC103" s="377">
        <v>0</v>
      </c>
      <c r="AD103" s="377">
        <v>0</v>
      </c>
      <c r="AE103" s="377">
        <v>0</v>
      </c>
      <c r="AF103" s="378">
        <v>10</v>
      </c>
      <c r="AG103" s="391">
        <f t="shared" si="9"/>
        <v>10</v>
      </c>
      <c r="AH103" s="390">
        <v>0</v>
      </c>
      <c r="AI103" s="385">
        <v>0</v>
      </c>
      <c r="AJ103" s="393">
        <v>5</v>
      </c>
      <c r="AK103" s="376">
        <v>0</v>
      </c>
      <c r="AL103" s="377">
        <v>0</v>
      </c>
      <c r="AM103" s="377">
        <v>0</v>
      </c>
      <c r="AN103" s="375">
        <v>0</v>
      </c>
      <c r="AO103" s="375">
        <v>0</v>
      </c>
      <c r="AP103" s="377">
        <v>12</v>
      </c>
      <c r="AQ103" s="377">
        <v>0</v>
      </c>
      <c r="AR103" s="379">
        <v>0</v>
      </c>
      <c r="AS103" s="378">
        <v>0</v>
      </c>
      <c r="AT103" s="392">
        <f t="shared" si="10"/>
        <v>17</v>
      </c>
      <c r="AU103" s="756">
        <v>0</v>
      </c>
      <c r="AV103" s="831">
        <v>0</v>
      </c>
      <c r="AW103" s="756">
        <v>0</v>
      </c>
      <c r="AX103" s="391"/>
      <c r="AY103" s="756"/>
      <c r="AZ103" s="379"/>
      <c r="BA103" s="377"/>
      <c r="BB103" s="392"/>
      <c r="BC103" s="392">
        <f t="shared" si="11"/>
        <v>0</v>
      </c>
      <c r="BD103" s="868">
        <v>97</v>
      </c>
      <c r="BE103" s="355" t="s">
        <v>86</v>
      </c>
      <c r="BF103" s="812">
        <v>26</v>
      </c>
    </row>
    <row r="104" spans="2:58" ht="18" customHeight="1">
      <c r="B104" s="350">
        <v>97</v>
      </c>
      <c r="C104" s="352" t="s">
        <v>133</v>
      </c>
      <c r="D104" s="396">
        <v>0</v>
      </c>
      <c r="E104" s="385">
        <v>0</v>
      </c>
      <c r="F104" s="393">
        <v>0</v>
      </c>
      <c r="G104" s="394">
        <v>0</v>
      </c>
      <c r="H104" s="387">
        <v>0</v>
      </c>
      <c r="I104" s="385">
        <v>0</v>
      </c>
      <c r="J104" s="393">
        <v>0</v>
      </c>
      <c r="K104" s="395">
        <v>0</v>
      </c>
      <c r="L104" s="396">
        <v>28</v>
      </c>
      <c r="M104" s="397">
        <v>0</v>
      </c>
      <c r="N104" s="385">
        <v>0</v>
      </c>
      <c r="O104" s="393">
        <v>0</v>
      </c>
      <c r="P104" s="393">
        <v>0</v>
      </c>
      <c r="Q104" s="395">
        <v>0</v>
      </c>
      <c r="R104" s="418">
        <f t="shared" si="13"/>
        <v>28</v>
      </c>
      <c r="S104" s="390">
        <v>0</v>
      </c>
      <c r="T104" s="385">
        <v>5</v>
      </c>
      <c r="U104" s="385">
        <v>0</v>
      </c>
      <c r="V104" s="375">
        <v>0</v>
      </c>
      <c r="W104" s="376">
        <v>0</v>
      </c>
      <c r="X104" s="377">
        <v>0</v>
      </c>
      <c r="Y104" s="377">
        <v>0</v>
      </c>
      <c r="Z104" s="378">
        <v>0</v>
      </c>
      <c r="AA104" s="379">
        <v>0</v>
      </c>
      <c r="AB104" s="377">
        <v>0</v>
      </c>
      <c r="AC104" s="377">
        <v>0</v>
      </c>
      <c r="AD104" s="377">
        <v>0</v>
      </c>
      <c r="AE104" s="377">
        <v>0</v>
      </c>
      <c r="AF104" s="378">
        <v>0</v>
      </c>
      <c r="AG104" s="391">
        <f t="shared" ref="AG104:AG135" si="14">SUM(S104:AF104)</f>
        <v>5</v>
      </c>
      <c r="AH104" s="390">
        <v>0</v>
      </c>
      <c r="AI104" s="385">
        <v>0</v>
      </c>
      <c r="AJ104" s="385">
        <v>0</v>
      </c>
      <c r="AK104" s="376">
        <v>0</v>
      </c>
      <c r="AL104" s="377">
        <v>0</v>
      </c>
      <c r="AM104" s="377">
        <v>0</v>
      </c>
      <c r="AN104" s="375">
        <v>0</v>
      </c>
      <c r="AO104" s="375">
        <v>5</v>
      </c>
      <c r="AP104" s="377">
        <v>0</v>
      </c>
      <c r="AQ104" s="377">
        <v>0</v>
      </c>
      <c r="AR104" s="379">
        <v>0</v>
      </c>
      <c r="AS104" s="378">
        <v>0</v>
      </c>
      <c r="AT104" s="424">
        <f t="shared" ref="AT104:AT135" si="15">SUM(AH104:AS104)</f>
        <v>5</v>
      </c>
      <c r="AU104" s="756">
        <v>0</v>
      </c>
      <c r="AV104" s="831">
        <v>0</v>
      </c>
      <c r="AW104" s="756">
        <v>0</v>
      </c>
      <c r="AX104" s="391"/>
      <c r="AY104" s="756"/>
      <c r="AZ104" s="379"/>
      <c r="BA104" s="377"/>
      <c r="BB104" s="392"/>
      <c r="BC104" s="392">
        <f t="shared" si="11"/>
        <v>0</v>
      </c>
      <c r="BD104" s="868">
        <v>98</v>
      </c>
      <c r="BE104" s="352" t="s">
        <v>162</v>
      </c>
      <c r="BF104" s="812">
        <v>25</v>
      </c>
    </row>
    <row r="105" spans="2:58" ht="18" customHeight="1">
      <c r="B105" s="350">
        <v>98</v>
      </c>
      <c r="C105" s="355" t="s">
        <v>86</v>
      </c>
      <c r="D105" s="396">
        <v>0</v>
      </c>
      <c r="E105" s="385">
        <v>0</v>
      </c>
      <c r="F105" s="393">
        <v>0</v>
      </c>
      <c r="G105" s="394">
        <v>0</v>
      </c>
      <c r="H105" s="387">
        <v>11</v>
      </c>
      <c r="I105" s="385">
        <v>0</v>
      </c>
      <c r="J105" s="393">
        <v>0</v>
      </c>
      <c r="K105" s="395">
        <v>0</v>
      </c>
      <c r="L105" s="396">
        <v>0</v>
      </c>
      <c r="M105" s="397">
        <v>0</v>
      </c>
      <c r="N105" s="385">
        <v>0</v>
      </c>
      <c r="O105" s="393">
        <v>0</v>
      </c>
      <c r="P105" s="393">
        <v>0</v>
      </c>
      <c r="Q105" s="395">
        <v>0</v>
      </c>
      <c r="R105" s="418">
        <f t="shared" si="13"/>
        <v>11</v>
      </c>
      <c r="S105" s="390">
        <v>5</v>
      </c>
      <c r="T105" s="385">
        <v>5</v>
      </c>
      <c r="U105" s="393">
        <v>0</v>
      </c>
      <c r="V105" s="375">
        <v>5</v>
      </c>
      <c r="W105" s="376">
        <v>0</v>
      </c>
      <c r="X105" s="377">
        <v>0</v>
      </c>
      <c r="Y105" s="377">
        <v>0</v>
      </c>
      <c r="Z105" s="378">
        <v>0</v>
      </c>
      <c r="AA105" s="379">
        <v>0</v>
      </c>
      <c r="AB105" s="377">
        <v>0</v>
      </c>
      <c r="AC105" s="377">
        <v>0</v>
      </c>
      <c r="AD105" s="377">
        <v>0</v>
      </c>
      <c r="AE105" s="377">
        <v>0</v>
      </c>
      <c r="AF105" s="378">
        <v>0</v>
      </c>
      <c r="AG105" s="391">
        <f t="shared" si="14"/>
        <v>15</v>
      </c>
      <c r="AH105" s="390">
        <v>0</v>
      </c>
      <c r="AI105" s="385">
        <v>0</v>
      </c>
      <c r="AJ105" s="393">
        <v>0</v>
      </c>
      <c r="AK105" s="376">
        <v>0</v>
      </c>
      <c r="AL105" s="377">
        <v>0</v>
      </c>
      <c r="AM105" s="377">
        <v>0</v>
      </c>
      <c r="AN105" s="375">
        <v>0</v>
      </c>
      <c r="AO105" s="375">
        <v>0</v>
      </c>
      <c r="AP105" s="377">
        <v>0</v>
      </c>
      <c r="AQ105" s="377">
        <v>0</v>
      </c>
      <c r="AR105" s="379">
        <v>0</v>
      </c>
      <c r="AS105" s="378">
        <v>0</v>
      </c>
      <c r="AT105" s="424">
        <f t="shared" si="15"/>
        <v>0</v>
      </c>
      <c r="AU105" s="756">
        <v>0</v>
      </c>
      <c r="AV105" s="831">
        <v>0</v>
      </c>
      <c r="AW105" s="756">
        <v>0</v>
      </c>
      <c r="AX105" s="391"/>
      <c r="AY105" s="756"/>
      <c r="AZ105" s="379"/>
      <c r="BA105" s="377"/>
      <c r="BB105" s="392"/>
      <c r="BC105" s="392">
        <f t="shared" si="11"/>
        <v>0</v>
      </c>
      <c r="BD105" s="868">
        <v>99</v>
      </c>
      <c r="BE105" s="352" t="s">
        <v>41</v>
      </c>
      <c r="BF105" s="812">
        <v>25</v>
      </c>
    </row>
    <row r="106" spans="2:58" ht="18" customHeight="1">
      <c r="B106" s="350">
        <v>99</v>
      </c>
      <c r="C106" s="355" t="s">
        <v>196</v>
      </c>
      <c r="D106" s="396">
        <v>0</v>
      </c>
      <c r="E106" s="385">
        <v>0</v>
      </c>
      <c r="F106" s="393">
        <v>0</v>
      </c>
      <c r="G106" s="394">
        <v>0</v>
      </c>
      <c r="H106" s="387">
        <v>0</v>
      </c>
      <c r="I106" s="385">
        <v>0</v>
      </c>
      <c r="J106" s="393">
        <v>0</v>
      </c>
      <c r="K106" s="395">
        <v>15</v>
      </c>
      <c r="L106" s="396">
        <v>0</v>
      </c>
      <c r="M106" s="397">
        <v>0</v>
      </c>
      <c r="N106" s="385">
        <v>0</v>
      </c>
      <c r="O106" s="393">
        <v>0</v>
      </c>
      <c r="P106" s="393">
        <v>0</v>
      </c>
      <c r="Q106" s="395">
        <v>0</v>
      </c>
      <c r="R106" s="418">
        <f t="shared" si="13"/>
        <v>15</v>
      </c>
      <c r="S106" s="390">
        <v>0</v>
      </c>
      <c r="T106" s="385">
        <v>0</v>
      </c>
      <c r="U106" s="385">
        <v>0</v>
      </c>
      <c r="V106" s="375">
        <v>0</v>
      </c>
      <c r="W106" s="376">
        <v>0</v>
      </c>
      <c r="X106" s="377">
        <v>15</v>
      </c>
      <c r="Y106" s="377">
        <v>5</v>
      </c>
      <c r="Z106" s="378">
        <v>0</v>
      </c>
      <c r="AA106" s="379">
        <v>5</v>
      </c>
      <c r="AB106" s="377">
        <v>0</v>
      </c>
      <c r="AC106" s="377">
        <v>5</v>
      </c>
      <c r="AD106" s="377">
        <v>5</v>
      </c>
      <c r="AE106" s="377">
        <v>0</v>
      </c>
      <c r="AF106" s="378">
        <v>5</v>
      </c>
      <c r="AG106" s="391">
        <f t="shared" si="14"/>
        <v>40</v>
      </c>
      <c r="AH106" s="390">
        <v>5</v>
      </c>
      <c r="AI106" s="385">
        <v>5</v>
      </c>
      <c r="AJ106" s="385">
        <v>5</v>
      </c>
      <c r="AK106" s="376">
        <v>0</v>
      </c>
      <c r="AL106" s="377">
        <v>0</v>
      </c>
      <c r="AM106" s="377">
        <v>0</v>
      </c>
      <c r="AN106" s="375">
        <v>0</v>
      </c>
      <c r="AO106" s="375">
        <v>5</v>
      </c>
      <c r="AP106" s="377">
        <v>0</v>
      </c>
      <c r="AQ106" s="377">
        <v>0</v>
      </c>
      <c r="AR106" s="379">
        <v>12</v>
      </c>
      <c r="AS106" s="378">
        <v>5</v>
      </c>
      <c r="AT106" s="424">
        <f t="shared" si="15"/>
        <v>37</v>
      </c>
      <c r="AU106" s="756">
        <v>0</v>
      </c>
      <c r="AV106" s="831">
        <v>0</v>
      </c>
      <c r="AW106" s="756">
        <v>0</v>
      </c>
      <c r="AX106" s="391"/>
      <c r="AY106" s="756"/>
      <c r="AZ106" s="379"/>
      <c r="BA106" s="377"/>
      <c r="BB106" s="392"/>
      <c r="BC106" s="392">
        <f t="shared" si="11"/>
        <v>0</v>
      </c>
      <c r="BD106" s="868">
        <v>100</v>
      </c>
      <c r="BE106" s="352" t="s">
        <v>149</v>
      </c>
      <c r="BF106" s="812">
        <v>25</v>
      </c>
    </row>
    <row r="107" spans="2:58" ht="18" customHeight="1">
      <c r="B107" s="350">
        <v>100</v>
      </c>
      <c r="C107" s="352" t="s">
        <v>33</v>
      </c>
      <c r="D107" s="428">
        <v>12</v>
      </c>
      <c r="E107" s="385">
        <v>5</v>
      </c>
      <c r="F107" s="393">
        <v>10</v>
      </c>
      <c r="G107" s="394">
        <v>5</v>
      </c>
      <c r="H107" s="387">
        <v>5</v>
      </c>
      <c r="I107" s="385">
        <v>5</v>
      </c>
      <c r="J107" s="393">
        <v>5</v>
      </c>
      <c r="K107" s="395">
        <v>5</v>
      </c>
      <c r="L107" s="396">
        <v>10</v>
      </c>
      <c r="M107" s="397">
        <v>5</v>
      </c>
      <c r="N107" s="385">
        <v>5</v>
      </c>
      <c r="O107" s="393">
        <v>0</v>
      </c>
      <c r="P107" s="393">
        <v>10</v>
      </c>
      <c r="Q107" s="395">
        <v>12</v>
      </c>
      <c r="R107" s="418">
        <f t="shared" si="13"/>
        <v>94</v>
      </c>
      <c r="S107" s="390">
        <v>5</v>
      </c>
      <c r="T107" s="385">
        <v>8</v>
      </c>
      <c r="U107" s="393">
        <v>5</v>
      </c>
      <c r="V107" s="375">
        <v>14</v>
      </c>
      <c r="W107" s="376">
        <v>12</v>
      </c>
      <c r="X107" s="377">
        <v>5</v>
      </c>
      <c r="Y107" s="377">
        <v>5</v>
      </c>
      <c r="Z107" s="378">
        <v>5</v>
      </c>
      <c r="AA107" s="379">
        <v>5</v>
      </c>
      <c r="AB107" s="377">
        <v>10</v>
      </c>
      <c r="AC107" s="377">
        <v>8</v>
      </c>
      <c r="AD107" s="377">
        <v>0</v>
      </c>
      <c r="AE107" s="377">
        <v>5</v>
      </c>
      <c r="AF107" s="378">
        <v>12</v>
      </c>
      <c r="AG107" s="391">
        <f t="shared" si="14"/>
        <v>99</v>
      </c>
      <c r="AH107" s="390">
        <v>5</v>
      </c>
      <c r="AI107" s="385">
        <v>12</v>
      </c>
      <c r="AJ107" s="393">
        <v>5</v>
      </c>
      <c r="AK107" s="376">
        <v>0</v>
      </c>
      <c r="AL107" s="377">
        <v>5</v>
      </c>
      <c r="AM107" s="377">
        <v>5</v>
      </c>
      <c r="AN107" s="375">
        <v>5</v>
      </c>
      <c r="AO107" s="375">
        <v>0</v>
      </c>
      <c r="AP107" s="377">
        <v>5</v>
      </c>
      <c r="AQ107" s="377">
        <v>0</v>
      </c>
      <c r="AR107" s="379">
        <v>5</v>
      </c>
      <c r="AS107" s="378">
        <v>5</v>
      </c>
      <c r="AT107" s="424">
        <f t="shared" si="15"/>
        <v>52</v>
      </c>
      <c r="AU107" s="756">
        <v>0</v>
      </c>
      <c r="AV107" s="831">
        <v>15</v>
      </c>
      <c r="AW107" s="756">
        <v>12</v>
      </c>
      <c r="AX107" s="391"/>
      <c r="AY107" s="756"/>
      <c r="AZ107" s="379"/>
      <c r="BA107" s="377"/>
      <c r="BB107" s="392"/>
      <c r="BC107" s="392">
        <f t="shared" si="11"/>
        <v>27</v>
      </c>
      <c r="BD107" s="868">
        <v>101</v>
      </c>
      <c r="BE107" s="352" t="s">
        <v>172</v>
      </c>
      <c r="BF107" s="812">
        <v>22</v>
      </c>
    </row>
    <row r="108" spans="2:58" ht="18" customHeight="1">
      <c r="B108" s="350">
        <v>101</v>
      </c>
      <c r="C108" s="352" t="s">
        <v>189</v>
      </c>
      <c r="D108" s="428">
        <v>0</v>
      </c>
      <c r="E108" s="385">
        <v>0</v>
      </c>
      <c r="F108" s="393">
        <v>0</v>
      </c>
      <c r="G108" s="394">
        <v>0</v>
      </c>
      <c r="H108" s="387">
        <v>0</v>
      </c>
      <c r="I108" s="385">
        <v>12</v>
      </c>
      <c r="J108" s="393">
        <v>0</v>
      </c>
      <c r="K108" s="395">
        <v>0</v>
      </c>
      <c r="L108" s="396">
        <v>10</v>
      </c>
      <c r="M108" s="397">
        <v>5</v>
      </c>
      <c r="N108" s="385">
        <v>0</v>
      </c>
      <c r="O108" s="393">
        <v>0</v>
      </c>
      <c r="P108" s="393">
        <v>8</v>
      </c>
      <c r="Q108" s="395">
        <v>0</v>
      </c>
      <c r="R108" s="418">
        <f t="shared" si="13"/>
        <v>35</v>
      </c>
      <c r="S108" s="390">
        <v>5</v>
      </c>
      <c r="T108" s="385">
        <v>8</v>
      </c>
      <c r="U108" s="393">
        <v>5</v>
      </c>
      <c r="V108" s="375">
        <v>14</v>
      </c>
      <c r="W108" s="376">
        <v>0</v>
      </c>
      <c r="X108" s="377">
        <v>14</v>
      </c>
      <c r="Y108" s="377">
        <v>13</v>
      </c>
      <c r="Z108" s="378">
        <v>0</v>
      </c>
      <c r="AA108" s="379">
        <v>0</v>
      </c>
      <c r="AB108" s="377">
        <v>12</v>
      </c>
      <c r="AC108" s="377">
        <v>5</v>
      </c>
      <c r="AD108" s="377">
        <v>0</v>
      </c>
      <c r="AE108" s="377">
        <v>0</v>
      </c>
      <c r="AF108" s="378">
        <v>0</v>
      </c>
      <c r="AG108" s="391">
        <f t="shared" si="14"/>
        <v>76</v>
      </c>
      <c r="AH108" s="390">
        <v>5</v>
      </c>
      <c r="AI108" s="385">
        <v>0</v>
      </c>
      <c r="AJ108" s="393">
        <v>5</v>
      </c>
      <c r="AK108" s="376">
        <v>0</v>
      </c>
      <c r="AL108" s="377">
        <v>5</v>
      </c>
      <c r="AM108" s="377">
        <v>0</v>
      </c>
      <c r="AN108" s="375">
        <v>5</v>
      </c>
      <c r="AO108" s="375">
        <v>0</v>
      </c>
      <c r="AP108" s="377">
        <v>5</v>
      </c>
      <c r="AQ108" s="377">
        <v>0</v>
      </c>
      <c r="AR108" s="379">
        <v>0</v>
      </c>
      <c r="AS108" s="378">
        <v>0</v>
      </c>
      <c r="AT108" s="424">
        <f t="shared" si="15"/>
        <v>25</v>
      </c>
      <c r="AU108" s="756">
        <v>0</v>
      </c>
      <c r="AV108" s="831">
        <v>0</v>
      </c>
      <c r="AW108" s="756">
        <v>0</v>
      </c>
      <c r="AX108" s="391"/>
      <c r="AY108" s="756"/>
      <c r="AZ108" s="379"/>
      <c r="BA108" s="377"/>
      <c r="BB108" s="392"/>
      <c r="BC108" s="392">
        <f t="shared" si="11"/>
        <v>0</v>
      </c>
      <c r="BD108" s="868">
        <v>102</v>
      </c>
      <c r="BE108" s="352" t="s">
        <v>169</v>
      </c>
      <c r="BF108" s="812">
        <v>22</v>
      </c>
    </row>
    <row r="109" spans="2:58" ht="18" customHeight="1">
      <c r="B109" s="350">
        <v>102</v>
      </c>
      <c r="C109" s="352" t="s">
        <v>80</v>
      </c>
      <c r="D109" s="428">
        <v>10</v>
      </c>
      <c r="E109" s="385">
        <v>0</v>
      </c>
      <c r="F109" s="393">
        <v>0</v>
      </c>
      <c r="G109" s="394">
        <v>5</v>
      </c>
      <c r="H109" s="387">
        <v>5</v>
      </c>
      <c r="I109" s="385">
        <v>0</v>
      </c>
      <c r="J109" s="393">
        <v>0</v>
      </c>
      <c r="K109" s="395">
        <v>25</v>
      </c>
      <c r="L109" s="396">
        <v>5</v>
      </c>
      <c r="M109" s="397">
        <v>0</v>
      </c>
      <c r="N109" s="385">
        <v>0</v>
      </c>
      <c r="O109" s="393">
        <v>0</v>
      </c>
      <c r="P109" s="393">
        <v>0</v>
      </c>
      <c r="Q109" s="395">
        <v>0</v>
      </c>
      <c r="R109" s="418">
        <f t="shared" si="13"/>
        <v>50</v>
      </c>
      <c r="S109" s="425">
        <v>0</v>
      </c>
      <c r="T109" s="385">
        <v>0</v>
      </c>
      <c r="U109" s="393">
        <v>0</v>
      </c>
      <c r="V109" s="375">
        <v>0</v>
      </c>
      <c r="W109" s="376">
        <v>8</v>
      </c>
      <c r="X109" s="377">
        <v>0</v>
      </c>
      <c r="Y109" s="377">
        <v>0</v>
      </c>
      <c r="Z109" s="378">
        <v>0</v>
      </c>
      <c r="AA109" s="379">
        <v>0</v>
      </c>
      <c r="AB109" s="377">
        <v>0</v>
      </c>
      <c r="AC109" s="377">
        <v>5</v>
      </c>
      <c r="AD109" s="377">
        <v>0</v>
      </c>
      <c r="AE109" s="377">
        <v>0</v>
      </c>
      <c r="AF109" s="378">
        <v>0</v>
      </c>
      <c r="AG109" s="391">
        <f t="shared" si="14"/>
        <v>13</v>
      </c>
      <c r="AH109" s="425">
        <v>0</v>
      </c>
      <c r="AI109" s="385">
        <v>10</v>
      </c>
      <c r="AJ109" s="393">
        <v>5</v>
      </c>
      <c r="AK109" s="376">
        <v>0</v>
      </c>
      <c r="AL109" s="377">
        <v>0</v>
      </c>
      <c r="AM109" s="377">
        <v>0</v>
      </c>
      <c r="AN109" s="375">
        <v>0</v>
      </c>
      <c r="AO109" s="375">
        <v>0</v>
      </c>
      <c r="AP109" s="377">
        <v>0</v>
      </c>
      <c r="AQ109" s="377">
        <v>0</v>
      </c>
      <c r="AR109" s="379">
        <v>0</v>
      </c>
      <c r="AS109" s="378">
        <v>5</v>
      </c>
      <c r="AT109" s="424">
        <f t="shared" si="15"/>
        <v>20</v>
      </c>
      <c r="AU109" s="756">
        <v>0</v>
      </c>
      <c r="AV109" s="831">
        <v>0</v>
      </c>
      <c r="AW109" s="756">
        <v>0</v>
      </c>
      <c r="AX109" s="391"/>
      <c r="AY109" s="756"/>
      <c r="AZ109" s="379"/>
      <c r="BA109" s="377"/>
      <c r="BB109" s="392"/>
      <c r="BC109" s="392">
        <f t="shared" si="11"/>
        <v>0</v>
      </c>
      <c r="BD109" s="868">
        <v>103</v>
      </c>
      <c r="BE109" s="325" t="s">
        <v>363</v>
      </c>
      <c r="BF109" s="812">
        <v>22</v>
      </c>
    </row>
    <row r="110" spans="2:58" ht="18" customHeight="1">
      <c r="B110" s="350">
        <v>103</v>
      </c>
      <c r="C110" s="352" t="s">
        <v>93</v>
      </c>
      <c r="D110" s="798">
        <v>0</v>
      </c>
      <c r="E110" s="385">
        <v>0</v>
      </c>
      <c r="F110" s="393">
        <v>0</v>
      </c>
      <c r="G110" s="416">
        <v>0</v>
      </c>
      <c r="H110" s="387">
        <v>0</v>
      </c>
      <c r="I110" s="385">
        <v>8</v>
      </c>
      <c r="J110" s="393">
        <v>0</v>
      </c>
      <c r="K110" s="395">
        <v>0</v>
      </c>
      <c r="L110" s="396">
        <v>26</v>
      </c>
      <c r="M110" s="397">
        <v>0</v>
      </c>
      <c r="N110" s="385">
        <v>0</v>
      </c>
      <c r="O110" s="393">
        <v>0</v>
      </c>
      <c r="P110" s="393">
        <v>0</v>
      </c>
      <c r="Q110" s="395">
        <v>0</v>
      </c>
      <c r="R110" s="418">
        <f t="shared" si="13"/>
        <v>34</v>
      </c>
      <c r="S110" s="425">
        <v>5</v>
      </c>
      <c r="T110" s="385">
        <v>0</v>
      </c>
      <c r="U110" s="393">
        <v>0</v>
      </c>
      <c r="V110" s="375">
        <v>0</v>
      </c>
      <c r="W110" s="376">
        <v>0</v>
      </c>
      <c r="X110" s="377">
        <v>0</v>
      </c>
      <c r="Y110" s="377">
        <v>0</v>
      </c>
      <c r="Z110" s="378">
        <v>0</v>
      </c>
      <c r="AA110" s="379">
        <v>0</v>
      </c>
      <c r="AB110" s="377">
        <v>0</v>
      </c>
      <c r="AC110" s="377">
        <v>0</v>
      </c>
      <c r="AD110" s="377">
        <v>0</v>
      </c>
      <c r="AE110" s="377">
        <v>0</v>
      </c>
      <c r="AF110" s="378">
        <v>0</v>
      </c>
      <c r="AG110" s="391">
        <f t="shared" si="14"/>
        <v>5</v>
      </c>
      <c r="AH110" s="425">
        <v>0</v>
      </c>
      <c r="AI110" s="385">
        <v>0</v>
      </c>
      <c r="AJ110" s="393">
        <v>0</v>
      </c>
      <c r="AK110" s="376">
        <v>0</v>
      </c>
      <c r="AL110" s="377">
        <v>0</v>
      </c>
      <c r="AM110" s="377">
        <v>0</v>
      </c>
      <c r="AN110" s="375">
        <v>0</v>
      </c>
      <c r="AO110" s="375">
        <v>0</v>
      </c>
      <c r="AP110" s="377">
        <v>5</v>
      </c>
      <c r="AQ110" s="377">
        <v>0</v>
      </c>
      <c r="AR110" s="379">
        <v>0</v>
      </c>
      <c r="AS110" s="378">
        <v>0</v>
      </c>
      <c r="AT110" s="424">
        <f t="shared" si="15"/>
        <v>5</v>
      </c>
      <c r="AU110" s="756">
        <v>0</v>
      </c>
      <c r="AV110" s="831">
        <v>0</v>
      </c>
      <c r="AW110" s="756">
        <v>0</v>
      </c>
      <c r="AX110" s="391"/>
      <c r="AY110" s="756"/>
      <c r="AZ110" s="379"/>
      <c r="BA110" s="377"/>
      <c r="BB110" s="392"/>
      <c r="BC110" s="392">
        <f t="shared" si="11"/>
        <v>0</v>
      </c>
      <c r="BD110" s="868">
        <v>104</v>
      </c>
      <c r="BE110" s="352" t="s">
        <v>160</v>
      </c>
      <c r="BF110" s="812">
        <v>20</v>
      </c>
    </row>
    <row r="111" spans="2:58" ht="18" customHeight="1">
      <c r="B111" s="350">
        <v>104</v>
      </c>
      <c r="C111" s="352" t="s">
        <v>51</v>
      </c>
      <c r="D111" s="798">
        <v>0</v>
      </c>
      <c r="E111" s="385">
        <v>0</v>
      </c>
      <c r="F111" s="393">
        <v>5</v>
      </c>
      <c r="G111" s="416">
        <v>0</v>
      </c>
      <c r="H111" s="387">
        <v>5</v>
      </c>
      <c r="I111" s="385">
        <v>0</v>
      </c>
      <c r="J111" s="393">
        <v>0</v>
      </c>
      <c r="K111" s="395">
        <v>31</v>
      </c>
      <c r="L111" s="396">
        <v>5</v>
      </c>
      <c r="M111" s="397">
        <v>0</v>
      </c>
      <c r="N111" s="385">
        <v>0</v>
      </c>
      <c r="O111" s="393">
        <v>0</v>
      </c>
      <c r="P111" s="393">
        <v>0</v>
      </c>
      <c r="Q111" s="395">
        <v>0</v>
      </c>
      <c r="R111" s="415">
        <f t="shared" si="13"/>
        <v>46</v>
      </c>
      <c r="S111" s="425">
        <v>5</v>
      </c>
      <c r="T111" s="385">
        <v>0</v>
      </c>
      <c r="U111" s="393">
        <v>0</v>
      </c>
      <c r="V111" s="375">
        <v>0</v>
      </c>
      <c r="W111" s="376">
        <v>0</v>
      </c>
      <c r="X111" s="377">
        <v>12</v>
      </c>
      <c r="Y111" s="377">
        <v>5</v>
      </c>
      <c r="Z111" s="378">
        <v>5</v>
      </c>
      <c r="AA111" s="379">
        <v>5</v>
      </c>
      <c r="AB111" s="377">
        <v>5</v>
      </c>
      <c r="AC111" s="377">
        <v>0</v>
      </c>
      <c r="AD111" s="377">
        <v>0</v>
      </c>
      <c r="AE111" s="377">
        <v>0</v>
      </c>
      <c r="AF111" s="378">
        <v>0</v>
      </c>
      <c r="AG111" s="391">
        <f t="shared" si="14"/>
        <v>37</v>
      </c>
      <c r="AH111" s="425">
        <v>0</v>
      </c>
      <c r="AI111" s="385">
        <v>0</v>
      </c>
      <c r="AJ111" s="393">
        <v>0</v>
      </c>
      <c r="AK111" s="376">
        <v>0</v>
      </c>
      <c r="AL111" s="377">
        <v>0</v>
      </c>
      <c r="AM111" s="377">
        <v>0</v>
      </c>
      <c r="AN111" s="375">
        <v>0</v>
      </c>
      <c r="AO111" s="375">
        <v>5</v>
      </c>
      <c r="AP111" s="377">
        <v>0</v>
      </c>
      <c r="AQ111" s="377">
        <v>0</v>
      </c>
      <c r="AR111" s="379">
        <v>8</v>
      </c>
      <c r="AS111" s="378">
        <v>0</v>
      </c>
      <c r="AT111" s="424">
        <f t="shared" si="15"/>
        <v>13</v>
      </c>
      <c r="AU111" s="756">
        <v>12</v>
      </c>
      <c r="AV111" s="831">
        <v>0</v>
      </c>
      <c r="AW111" s="756">
        <v>0</v>
      </c>
      <c r="AX111" s="391"/>
      <c r="AY111" s="756"/>
      <c r="AZ111" s="379"/>
      <c r="BA111" s="377"/>
      <c r="BB111" s="392"/>
      <c r="BC111" s="392">
        <f t="shared" si="11"/>
        <v>12</v>
      </c>
      <c r="BD111" s="868">
        <v>105</v>
      </c>
      <c r="BE111" s="352" t="s">
        <v>142</v>
      </c>
      <c r="BF111" s="812">
        <v>20</v>
      </c>
    </row>
    <row r="112" spans="2:58" ht="18" customHeight="1">
      <c r="B112" s="350">
        <v>105</v>
      </c>
      <c r="C112" s="354" t="s">
        <v>49</v>
      </c>
      <c r="D112" s="857">
        <v>14</v>
      </c>
      <c r="E112" s="385">
        <v>5</v>
      </c>
      <c r="F112" s="385">
        <v>5</v>
      </c>
      <c r="G112" s="859">
        <v>5</v>
      </c>
      <c r="H112" s="387">
        <v>5</v>
      </c>
      <c r="I112" s="385">
        <v>5</v>
      </c>
      <c r="J112" s="385">
        <v>5</v>
      </c>
      <c r="K112" s="388">
        <v>15</v>
      </c>
      <c r="L112" s="389">
        <v>11</v>
      </c>
      <c r="M112" s="387">
        <v>5</v>
      </c>
      <c r="N112" s="385">
        <v>8</v>
      </c>
      <c r="O112" s="385">
        <v>10</v>
      </c>
      <c r="P112" s="385">
        <v>8</v>
      </c>
      <c r="Q112" s="388">
        <v>0</v>
      </c>
      <c r="R112" s="811">
        <f t="shared" si="13"/>
        <v>101</v>
      </c>
      <c r="S112" s="425">
        <v>5</v>
      </c>
      <c r="T112" s="385">
        <v>5</v>
      </c>
      <c r="U112" s="393">
        <v>0</v>
      </c>
      <c r="V112" s="375">
        <v>0</v>
      </c>
      <c r="W112" s="376">
        <v>14</v>
      </c>
      <c r="X112" s="377">
        <v>5</v>
      </c>
      <c r="Y112" s="377">
        <v>0</v>
      </c>
      <c r="Z112" s="378">
        <v>5</v>
      </c>
      <c r="AA112" s="379">
        <v>5</v>
      </c>
      <c r="AB112" s="377">
        <v>5</v>
      </c>
      <c r="AC112" s="377">
        <v>5</v>
      </c>
      <c r="AD112" s="377">
        <v>5</v>
      </c>
      <c r="AE112" s="377">
        <v>0</v>
      </c>
      <c r="AF112" s="378">
        <v>5</v>
      </c>
      <c r="AG112" s="391">
        <f t="shared" si="14"/>
        <v>59</v>
      </c>
      <c r="AH112" s="425">
        <v>0</v>
      </c>
      <c r="AI112" s="385">
        <v>5</v>
      </c>
      <c r="AJ112" s="393">
        <v>5</v>
      </c>
      <c r="AK112" s="376">
        <v>5</v>
      </c>
      <c r="AL112" s="377">
        <v>5</v>
      </c>
      <c r="AM112" s="377">
        <v>0</v>
      </c>
      <c r="AN112" s="375">
        <v>10</v>
      </c>
      <c r="AO112" s="375">
        <v>5</v>
      </c>
      <c r="AP112" s="377">
        <v>15</v>
      </c>
      <c r="AQ112" s="377">
        <v>5</v>
      </c>
      <c r="AR112" s="379">
        <v>10</v>
      </c>
      <c r="AS112" s="378">
        <v>5</v>
      </c>
      <c r="AT112" s="424">
        <f t="shared" si="15"/>
        <v>70</v>
      </c>
      <c r="AU112" s="756">
        <v>5</v>
      </c>
      <c r="AV112" s="831">
        <v>0</v>
      </c>
      <c r="AW112" s="756">
        <v>0</v>
      </c>
      <c r="AX112" s="391"/>
      <c r="AY112" s="756"/>
      <c r="AZ112" s="379"/>
      <c r="BA112" s="377"/>
      <c r="BB112" s="392"/>
      <c r="BC112" s="392">
        <f t="shared" si="11"/>
        <v>5</v>
      </c>
      <c r="BD112" s="868">
        <v>106</v>
      </c>
      <c r="BE112" s="352" t="s">
        <v>384</v>
      </c>
      <c r="BF112" s="812">
        <v>18</v>
      </c>
    </row>
    <row r="113" spans="2:58" ht="18" customHeight="1">
      <c r="B113" s="350">
        <v>106</v>
      </c>
      <c r="C113" s="483" t="s">
        <v>87</v>
      </c>
      <c r="D113" s="798">
        <v>0</v>
      </c>
      <c r="E113" s="385">
        <v>0</v>
      </c>
      <c r="F113" s="393">
        <v>5</v>
      </c>
      <c r="G113" s="416">
        <v>0</v>
      </c>
      <c r="H113" s="387">
        <v>0</v>
      </c>
      <c r="I113" s="385">
        <v>5</v>
      </c>
      <c r="J113" s="393">
        <v>5</v>
      </c>
      <c r="K113" s="395">
        <v>15</v>
      </c>
      <c r="L113" s="396">
        <v>0</v>
      </c>
      <c r="M113" s="397">
        <v>0</v>
      </c>
      <c r="N113" s="385">
        <v>0</v>
      </c>
      <c r="O113" s="393">
        <v>0</v>
      </c>
      <c r="P113" s="393">
        <v>0</v>
      </c>
      <c r="Q113" s="395">
        <v>0</v>
      </c>
      <c r="R113" s="415">
        <f t="shared" si="13"/>
        <v>30</v>
      </c>
      <c r="S113" s="425">
        <v>0</v>
      </c>
      <c r="T113" s="385">
        <v>0</v>
      </c>
      <c r="U113" s="393">
        <v>0</v>
      </c>
      <c r="V113" s="375">
        <v>0</v>
      </c>
      <c r="W113" s="376">
        <v>0</v>
      </c>
      <c r="X113" s="377">
        <v>0</v>
      </c>
      <c r="Y113" s="377">
        <v>5</v>
      </c>
      <c r="Z113" s="378">
        <v>0</v>
      </c>
      <c r="AA113" s="379">
        <v>5</v>
      </c>
      <c r="AB113" s="377">
        <v>5</v>
      </c>
      <c r="AC113" s="377">
        <v>0</v>
      </c>
      <c r="AD113" s="377">
        <v>0</v>
      </c>
      <c r="AE113" s="377">
        <v>0</v>
      </c>
      <c r="AF113" s="378">
        <v>0</v>
      </c>
      <c r="AG113" s="391">
        <f t="shared" si="14"/>
        <v>15</v>
      </c>
      <c r="AH113" s="425">
        <v>0</v>
      </c>
      <c r="AI113" s="385">
        <v>0</v>
      </c>
      <c r="AJ113" s="393">
        <v>0</v>
      </c>
      <c r="AK113" s="376">
        <v>0</v>
      </c>
      <c r="AL113" s="377">
        <v>0</v>
      </c>
      <c r="AM113" s="377">
        <v>0</v>
      </c>
      <c r="AN113" s="375">
        <v>0</v>
      </c>
      <c r="AO113" s="375">
        <v>0</v>
      </c>
      <c r="AP113" s="377">
        <v>0</v>
      </c>
      <c r="AQ113" s="377">
        <v>0</v>
      </c>
      <c r="AR113" s="379">
        <v>0</v>
      </c>
      <c r="AS113" s="378">
        <v>0</v>
      </c>
      <c r="AT113" s="424">
        <f t="shared" si="15"/>
        <v>0</v>
      </c>
      <c r="AU113" s="756">
        <v>0</v>
      </c>
      <c r="AV113" s="831">
        <v>0</v>
      </c>
      <c r="AW113" s="756">
        <v>0</v>
      </c>
      <c r="AX113" s="391"/>
      <c r="AY113" s="756"/>
      <c r="AZ113" s="379"/>
      <c r="BA113" s="377"/>
      <c r="BB113" s="392"/>
      <c r="BC113" s="392">
        <f t="shared" si="11"/>
        <v>0</v>
      </c>
      <c r="BD113" s="868">
        <v>107</v>
      </c>
      <c r="BE113" s="905" t="s">
        <v>197</v>
      </c>
      <c r="BF113" s="812">
        <v>15</v>
      </c>
    </row>
    <row r="114" spans="2:58" ht="18" customHeight="1">
      <c r="B114" s="350">
        <v>107</v>
      </c>
      <c r="C114" s="351" t="s">
        <v>66</v>
      </c>
      <c r="D114" s="857">
        <v>15</v>
      </c>
      <c r="E114" s="385">
        <v>0</v>
      </c>
      <c r="F114" s="385">
        <v>0</v>
      </c>
      <c r="G114" s="859">
        <v>0</v>
      </c>
      <c r="H114" s="387">
        <v>13</v>
      </c>
      <c r="I114" s="385">
        <v>0</v>
      </c>
      <c r="J114" s="385">
        <v>0</v>
      </c>
      <c r="K114" s="388">
        <v>44</v>
      </c>
      <c r="L114" s="389">
        <v>5</v>
      </c>
      <c r="M114" s="387">
        <v>12</v>
      </c>
      <c r="N114" s="385">
        <v>0</v>
      </c>
      <c r="O114" s="385">
        <v>5</v>
      </c>
      <c r="P114" s="385">
        <v>12</v>
      </c>
      <c r="Q114" s="388">
        <v>0</v>
      </c>
      <c r="R114" s="811">
        <f t="shared" si="13"/>
        <v>106</v>
      </c>
      <c r="S114" s="425">
        <v>0</v>
      </c>
      <c r="T114" s="385">
        <v>14</v>
      </c>
      <c r="U114" s="393">
        <v>12</v>
      </c>
      <c r="V114" s="375">
        <v>5</v>
      </c>
      <c r="W114" s="376">
        <v>10</v>
      </c>
      <c r="X114" s="377">
        <v>11</v>
      </c>
      <c r="Y114" s="377">
        <v>15</v>
      </c>
      <c r="Z114" s="378">
        <v>5</v>
      </c>
      <c r="AA114" s="379">
        <v>5</v>
      </c>
      <c r="AB114" s="377">
        <v>5</v>
      </c>
      <c r="AC114" s="377">
        <v>0</v>
      </c>
      <c r="AD114" s="377">
        <v>12</v>
      </c>
      <c r="AE114" s="377">
        <v>0</v>
      </c>
      <c r="AF114" s="378">
        <v>5</v>
      </c>
      <c r="AG114" s="391">
        <f t="shared" si="14"/>
        <v>99</v>
      </c>
      <c r="AH114" s="425">
        <v>5</v>
      </c>
      <c r="AI114" s="385">
        <v>5</v>
      </c>
      <c r="AJ114" s="393">
        <v>0</v>
      </c>
      <c r="AK114" s="376">
        <v>10</v>
      </c>
      <c r="AL114" s="377">
        <v>15</v>
      </c>
      <c r="AM114" s="377">
        <v>11</v>
      </c>
      <c r="AN114" s="375">
        <v>5</v>
      </c>
      <c r="AO114" s="375">
        <v>10</v>
      </c>
      <c r="AP114" s="377">
        <v>0</v>
      </c>
      <c r="AQ114" s="377">
        <v>5</v>
      </c>
      <c r="AR114" s="379">
        <v>5</v>
      </c>
      <c r="AS114" s="378">
        <v>0</v>
      </c>
      <c r="AT114" s="424">
        <f t="shared" si="15"/>
        <v>71</v>
      </c>
      <c r="AU114" s="756">
        <v>0</v>
      </c>
      <c r="AV114" s="831">
        <v>0</v>
      </c>
      <c r="AW114" s="756">
        <v>0</v>
      </c>
      <c r="AX114" s="391"/>
      <c r="AY114" s="756"/>
      <c r="AZ114" s="379"/>
      <c r="BA114" s="377"/>
      <c r="BB114" s="392"/>
      <c r="BC114" s="392">
        <f t="shared" si="11"/>
        <v>0</v>
      </c>
      <c r="BD114" s="868">
        <v>108</v>
      </c>
      <c r="BE114" s="355" t="s">
        <v>143</v>
      </c>
      <c r="BF114" s="812">
        <v>15</v>
      </c>
    </row>
    <row r="115" spans="2:58" ht="18" customHeight="1">
      <c r="B115" s="350">
        <v>108</v>
      </c>
      <c r="C115" s="352" t="s">
        <v>164</v>
      </c>
      <c r="D115" s="798">
        <v>0</v>
      </c>
      <c r="E115" s="385">
        <v>5</v>
      </c>
      <c r="F115" s="393">
        <v>0</v>
      </c>
      <c r="G115" s="416">
        <v>0</v>
      </c>
      <c r="H115" s="387">
        <v>0</v>
      </c>
      <c r="I115" s="385">
        <v>0</v>
      </c>
      <c r="J115" s="393">
        <v>0</v>
      </c>
      <c r="K115" s="395">
        <v>0</v>
      </c>
      <c r="L115" s="396">
        <v>0</v>
      </c>
      <c r="M115" s="397">
        <v>0</v>
      </c>
      <c r="N115" s="385">
        <v>0</v>
      </c>
      <c r="O115" s="393">
        <v>0</v>
      </c>
      <c r="P115" s="393">
        <v>0</v>
      </c>
      <c r="Q115" s="395">
        <v>0</v>
      </c>
      <c r="R115" s="415">
        <f t="shared" si="13"/>
        <v>5</v>
      </c>
      <c r="S115" s="425">
        <v>0</v>
      </c>
      <c r="T115" s="385">
        <v>0</v>
      </c>
      <c r="U115" s="393">
        <v>0</v>
      </c>
      <c r="V115" s="375">
        <v>0</v>
      </c>
      <c r="W115" s="376">
        <v>0</v>
      </c>
      <c r="X115" s="377">
        <v>0</v>
      </c>
      <c r="Y115" s="377">
        <v>0</v>
      </c>
      <c r="Z115" s="378">
        <v>0</v>
      </c>
      <c r="AA115" s="379">
        <v>0</v>
      </c>
      <c r="AB115" s="393">
        <v>0</v>
      </c>
      <c r="AC115" s="377">
        <v>0</v>
      </c>
      <c r="AD115" s="377">
        <v>0</v>
      </c>
      <c r="AE115" s="377">
        <v>0</v>
      </c>
      <c r="AF115" s="378">
        <v>0</v>
      </c>
      <c r="AG115" s="391">
        <f t="shared" si="14"/>
        <v>0</v>
      </c>
      <c r="AH115" s="425">
        <v>0</v>
      </c>
      <c r="AI115" s="385">
        <v>0</v>
      </c>
      <c r="AJ115" s="393">
        <v>0</v>
      </c>
      <c r="AK115" s="376">
        <v>0</v>
      </c>
      <c r="AL115" s="377">
        <v>0</v>
      </c>
      <c r="AM115" s="377">
        <v>0</v>
      </c>
      <c r="AN115" s="375">
        <v>5</v>
      </c>
      <c r="AO115" s="375">
        <v>0</v>
      </c>
      <c r="AP115" s="377">
        <v>0</v>
      </c>
      <c r="AQ115" s="377">
        <v>0</v>
      </c>
      <c r="AR115" s="379">
        <v>0</v>
      </c>
      <c r="AS115" s="378">
        <v>0</v>
      </c>
      <c r="AT115" s="424">
        <f t="shared" si="15"/>
        <v>5</v>
      </c>
      <c r="AU115" s="756">
        <v>0</v>
      </c>
      <c r="AV115" s="831">
        <v>0</v>
      </c>
      <c r="AW115" s="756">
        <v>0</v>
      </c>
      <c r="AX115" s="391"/>
      <c r="AY115" s="756"/>
      <c r="AZ115" s="379"/>
      <c r="BA115" s="377"/>
      <c r="BB115" s="392"/>
      <c r="BC115" s="392">
        <f t="shared" si="11"/>
        <v>0</v>
      </c>
      <c r="BD115" s="868">
        <v>109</v>
      </c>
      <c r="BE115" s="355" t="s">
        <v>144</v>
      </c>
      <c r="BF115" s="812">
        <v>15</v>
      </c>
    </row>
    <row r="116" spans="2:58" ht="18" customHeight="1">
      <c r="B116" s="350">
        <v>109</v>
      </c>
      <c r="C116" s="358" t="s">
        <v>304</v>
      </c>
      <c r="D116" s="799">
        <v>0</v>
      </c>
      <c r="E116" s="412">
        <v>0</v>
      </c>
      <c r="F116" s="407">
        <v>5</v>
      </c>
      <c r="G116" s="431">
        <v>0</v>
      </c>
      <c r="H116" s="409">
        <v>0</v>
      </c>
      <c r="I116" s="412">
        <v>0</v>
      </c>
      <c r="J116" s="407">
        <v>0</v>
      </c>
      <c r="K116" s="410">
        <v>0</v>
      </c>
      <c r="L116" s="411">
        <v>0</v>
      </c>
      <c r="M116" s="417">
        <v>0</v>
      </c>
      <c r="N116" s="412">
        <v>0</v>
      </c>
      <c r="O116" s="407">
        <v>0</v>
      </c>
      <c r="P116" s="407">
        <v>0</v>
      </c>
      <c r="Q116" s="410">
        <v>0</v>
      </c>
      <c r="R116" s="415">
        <f t="shared" si="13"/>
        <v>5</v>
      </c>
      <c r="S116" s="430">
        <v>0</v>
      </c>
      <c r="T116" s="385">
        <v>0</v>
      </c>
      <c r="U116" s="393">
        <v>0</v>
      </c>
      <c r="V116" s="375">
        <v>0</v>
      </c>
      <c r="W116" s="376">
        <v>0</v>
      </c>
      <c r="X116" s="377">
        <v>0</v>
      </c>
      <c r="Y116" s="377">
        <v>0</v>
      </c>
      <c r="Z116" s="378">
        <v>0</v>
      </c>
      <c r="AA116" s="379">
        <v>0</v>
      </c>
      <c r="AB116" s="393">
        <v>0</v>
      </c>
      <c r="AC116" s="377">
        <v>0</v>
      </c>
      <c r="AD116" s="377">
        <v>0</v>
      </c>
      <c r="AE116" s="377">
        <v>10</v>
      </c>
      <c r="AF116" s="378">
        <v>5</v>
      </c>
      <c r="AG116" s="391">
        <f t="shared" si="14"/>
        <v>15</v>
      </c>
      <c r="AH116" s="430">
        <v>5</v>
      </c>
      <c r="AI116" s="385">
        <v>0</v>
      </c>
      <c r="AJ116" s="393">
        <v>5</v>
      </c>
      <c r="AK116" s="376">
        <v>0</v>
      </c>
      <c r="AL116" s="377">
        <v>5</v>
      </c>
      <c r="AM116" s="377">
        <v>5</v>
      </c>
      <c r="AN116" s="375">
        <v>5</v>
      </c>
      <c r="AO116" s="375">
        <v>0</v>
      </c>
      <c r="AP116" s="377">
        <v>5</v>
      </c>
      <c r="AQ116" s="377">
        <v>5</v>
      </c>
      <c r="AR116" s="379">
        <v>5</v>
      </c>
      <c r="AS116" s="378">
        <v>5</v>
      </c>
      <c r="AT116" s="424">
        <f t="shared" si="15"/>
        <v>45</v>
      </c>
      <c r="AU116" s="756">
        <v>0</v>
      </c>
      <c r="AV116" s="833">
        <v>5</v>
      </c>
      <c r="AW116" s="756">
        <v>0</v>
      </c>
      <c r="AX116" s="391"/>
      <c r="AY116" s="756"/>
      <c r="AZ116" s="379"/>
      <c r="BA116" s="377"/>
      <c r="BB116" s="392"/>
      <c r="BC116" s="392">
        <f t="shared" si="11"/>
        <v>5</v>
      </c>
      <c r="BD116" s="868">
        <v>110</v>
      </c>
      <c r="BE116" s="326" t="s">
        <v>194</v>
      </c>
      <c r="BF116" s="812">
        <v>15</v>
      </c>
    </row>
    <row r="117" spans="2:58" ht="18" customHeight="1">
      <c r="B117" s="350">
        <v>110</v>
      </c>
      <c r="C117" s="358" t="s">
        <v>60</v>
      </c>
      <c r="D117" s="799">
        <v>0</v>
      </c>
      <c r="E117" s="412">
        <v>0</v>
      </c>
      <c r="F117" s="407">
        <v>0</v>
      </c>
      <c r="G117" s="408">
        <v>0</v>
      </c>
      <c r="H117" s="409">
        <v>0</v>
      </c>
      <c r="I117" s="412">
        <v>0</v>
      </c>
      <c r="J117" s="407">
        <v>0</v>
      </c>
      <c r="K117" s="410">
        <v>0</v>
      </c>
      <c r="L117" s="411">
        <v>20</v>
      </c>
      <c r="M117" s="407">
        <v>5</v>
      </c>
      <c r="N117" s="412">
        <v>0</v>
      </c>
      <c r="O117" s="407">
        <v>8</v>
      </c>
      <c r="P117" s="407">
        <v>0</v>
      </c>
      <c r="Q117" s="410">
        <v>0</v>
      </c>
      <c r="R117" s="415">
        <f t="shared" si="13"/>
        <v>33</v>
      </c>
      <c r="S117" s="430">
        <v>0</v>
      </c>
      <c r="T117" s="385">
        <v>0</v>
      </c>
      <c r="U117" s="407">
        <v>0</v>
      </c>
      <c r="V117" s="375">
        <v>0</v>
      </c>
      <c r="W117" s="376">
        <v>14</v>
      </c>
      <c r="X117" s="377">
        <v>5</v>
      </c>
      <c r="Y117" s="377">
        <v>5</v>
      </c>
      <c r="Z117" s="378">
        <v>0</v>
      </c>
      <c r="AA117" s="379">
        <v>0</v>
      </c>
      <c r="AB117" s="377">
        <v>0</v>
      </c>
      <c r="AC117" s="377">
        <v>12</v>
      </c>
      <c r="AD117" s="377">
        <v>0</v>
      </c>
      <c r="AE117" s="377">
        <v>0</v>
      </c>
      <c r="AF117" s="378">
        <v>0</v>
      </c>
      <c r="AG117" s="391">
        <f t="shared" si="14"/>
        <v>36</v>
      </c>
      <c r="AH117" s="430">
        <v>0</v>
      </c>
      <c r="AI117" s="385">
        <v>5</v>
      </c>
      <c r="AJ117" s="407">
        <v>0</v>
      </c>
      <c r="AK117" s="376">
        <v>0</v>
      </c>
      <c r="AL117" s="377">
        <v>5</v>
      </c>
      <c r="AM117" s="377">
        <v>5</v>
      </c>
      <c r="AN117" s="375">
        <v>14</v>
      </c>
      <c r="AO117" s="375">
        <v>5</v>
      </c>
      <c r="AP117" s="377">
        <v>0</v>
      </c>
      <c r="AQ117" s="377">
        <v>8</v>
      </c>
      <c r="AR117" s="379">
        <v>0</v>
      </c>
      <c r="AS117" s="378">
        <v>5</v>
      </c>
      <c r="AT117" s="424">
        <f t="shared" si="15"/>
        <v>47</v>
      </c>
      <c r="AU117" s="756">
        <v>0</v>
      </c>
      <c r="AV117" s="833">
        <v>5</v>
      </c>
      <c r="AW117" s="756">
        <v>0</v>
      </c>
      <c r="AX117" s="391"/>
      <c r="AY117" s="756"/>
      <c r="AZ117" s="379"/>
      <c r="BA117" s="377"/>
      <c r="BB117" s="392"/>
      <c r="BC117" s="392">
        <f t="shared" si="11"/>
        <v>5</v>
      </c>
      <c r="BD117" s="868">
        <v>111</v>
      </c>
      <c r="BE117" s="358" t="s">
        <v>340</v>
      </c>
      <c r="BF117" s="812">
        <v>15</v>
      </c>
    </row>
    <row r="118" spans="2:58" ht="18" customHeight="1">
      <c r="B118" s="350">
        <v>111</v>
      </c>
      <c r="C118" s="358" t="s">
        <v>130</v>
      </c>
      <c r="D118" s="799">
        <v>13</v>
      </c>
      <c r="E118" s="412">
        <v>0</v>
      </c>
      <c r="F118" s="743">
        <v>12</v>
      </c>
      <c r="G118" s="407">
        <v>5</v>
      </c>
      <c r="H118" s="676">
        <v>0</v>
      </c>
      <c r="I118" s="412">
        <v>0</v>
      </c>
      <c r="J118" s="743">
        <v>0</v>
      </c>
      <c r="K118" s="407">
        <v>0</v>
      </c>
      <c r="L118" s="743">
        <v>0</v>
      </c>
      <c r="M118" s="407">
        <v>0</v>
      </c>
      <c r="N118" s="676">
        <v>0</v>
      </c>
      <c r="O118" s="407">
        <v>0</v>
      </c>
      <c r="P118" s="743">
        <v>0</v>
      </c>
      <c r="Q118" s="410">
        <v>5</v>
      </c>
      <c r="R118" s="418">
        <f t="shared" si="13"/>
        <v>35</v>
      </c>
      <c r="S118" s="430">
        <v>0</v>
      </c>
      <c r="T118" s="385">
        <v>0</v>
      </c>
      <c r="U118" s="407">
        <v>0</v>
      </c>
      <c r="V118" s="375">
        <v>0</v>
      </c>
      <c r="W118" s="376">
        <v>5</v>
      </c>
      <c r="X118" s="377">
        <v>5</v>
      </c>
      <c r="Y118" s="377">
        <v>0</v>
      </c>
      <c r="Z118" s="378">
        <v>0</v>
      </c>
      <c r="AA118" s="379">
        <v>5</v>
      </c>
      <c r="AB118" s="377">
        <v>0</v>
      </c>
      <c r="AC118" s="377">
        <v>5</v>
      </c>
      <c r="AD118" s="377">
        <v>0</v>
      </c>
      <c r="AE118" s="377">
        <v>5</v>
      </c>
      <c r="AF118" s="378">
        <v>0</v>
      </c>
      <c r="AG118" s="391">
        <f t="shared" si="14"/>
        <v>25</v>
      </c>
      <c r="AH118" s="430">
        <v>0</v>
      </c>
      <c r="AI118" s="385">
        <v>12</v>
      </c>
      <c r="AJ118" s="407">
        <v>0</v>
      </c>
      <c r="AK118" s="376">
        <v>0</v>
      </c>
      <c r="AL118" s="377">
        <v>0</v>
      </c>
      <c r="AM118" s="377">
        <v>5</v>
      </c>
      <c r="AN118" s="377">
        <v>5</v>
      </c>
      <c r="AO118" s="377">
        <v>0</v>
      </c>
      <c r="AP118" s="377">
        <v>0</v>
      </c>
      <c r="AQ118" s="377">
        <v>0</v>
      </c>
      <c r="AR118" s="379">
        <v>10</v>
      </c>
      <c r="AS118" s="378">
        <v>5</v>
      </c>
      <c r="AT118" s="424">
        <f t="shared" si="15"/>
        <v>37</v>
      </c>
      <c r="AU118" s="756">
        <v>0</v>
      </c>
      <c r="AV118" s="833">
        <v>0</v>
      </c>
      <c r="AW118" s="756">
        <v>0</v>
      </c>
      <c r="AX118" s="391"/>
      <c r="AY118" s="756"/>
      <c r="AZ118" s="379"/>
      <c r="BA118" s="377"/>
      <c r="BB118" s="392"/>
      <c r="BC118" s="392">
        <f t="shared" si="11"/>
        <v>0</v>
      </c>
      <c r="BD118" s="868">
        <v>112</v>
      </c>
      <c r="BE118" s="326" t="s">
        <v>334</v>
      </c>
      <c r="BF118" s="812">
        <v>12</v>
      </c>
    </row>
    <row r="119" spans="2:58" ht="18" customHeight="1">
      <c r="B119" s="350">
        <v>112</v>
      </c>
      <c r="C119" s="358" t="s">
        <v>11</v>
      </c>
      <c r="D119" s="799">
        <v>0</v>
      </c>
      <c r="E119" s="412">
        <v>10</v>
      </c>
      <c r="F119" s="407">
        <v>5</v>
      </c>
      <c r="G119" s="431">
        <v>5</v>
      </c>
      <c r="H119" s="409">
        <v>5</v>
      </c>
      <c r="I119" s="412">
        <v>0</v>
      </c>
      <c r="J119" s="407">
        <v>5</v>
      </c>
      <c r="K119" s="410">
        <v>0</v>
      </c>
      <c r="L119" s="411">
        <v>0</v>
      </c>
      <c r="M119" s="397">
        <v>14</v>
      </c>
      <c r="N119" s="412">
        <v>0</v>
      </c>
      <c r="O119" s="407">
        <v>0</v>
      </c>
      <c r="P119" s="407">
        <v>0</v>
      </c>
      <c r="Q119" s="410">
        <v>5</v>
      </c>
      <c r="R119" s="418">
        <f t="shared" si="13"/>
        <v>49</v>
      </c>
      <c r="S119" s="430">
        <v>5</v>
      </c>
      <c r="T119" s="385">
        <v>12</v>
      </c>
      <c r="U119" s="407">
        <v>14</v>
      </c>
      <c r="V119" s="375">
        <v>5</v>
      </c>
      <c r="W119" s="376">
        <v>0</v>
      </c>
      <c r="X119" s="377">
        <v>5</v>
      </c>
      <c r="Y119" s="377">
        <v>5</v>
      </c>
      <c r="Z119" s="378">
        <v>0</v>
      </c>
      <c r="AA119" s="379">
        <v>10</v>
      </c>
      <c r="AB119" s="377">
        <v>0</v>
      </c>
      <c r="AC119" s="377">
        <v>10</v>
      </c>
      <c r="AD119" s="377">
        <v>0</v>
      </c>
      <c r="AE119" s="377">
        <v>0</v>
      </c>
      <c r="AF119" s="378">
        <v>5</v>
      </c>
      <c r="AG119" s="391">
        <f t="shared" si="14"/>
        <v>71</v>
      </c>
      <c r="AH119" s="430">
        <v>5</v>
      </c>
      <c r="AI119" s="385">
        <v>0</v>
      </c>
      <c r="AJ119" s="407">
        <v>0</v>
      </c>
      <c r="AK119" s="376">
        <v>0</v>
      </c>
      <c r="AL119" s="377">
        <v>0</v>
      </c>
      <c r="AM119" s="377">
        <v>5</v>
      </c>
      <c r="AN119" s="375">
        <v>5</v>
      </c>
      <c r="AO119" s="375">
        <v>5</v>
      </c>
      <c r="AP119" s="377">
        <v>0</v>
      </c>
      <c r="AQ119" s="377">
        <v>0</v>
      </c>
      <c r="AR119" s="379">
        <v>0</v>
      </c>
      <c r="AS119" s="378">
        <v>5</v>
      </c>
      <c r="AT119" s="424">
        <f t="shared" si="15"/>
        <v>25</v>
      </c>
      <c r="AU119" s="836">
        <v>0</v>
      </c>
      <c r="AV119" s="833">
        <v>0</v>
      </c>
      <c r="AW119" s="756">
        <v>0</v>
      </c>
      <c r="AX119" s="391"/>
      <c r="AY119" s="756"/>
      <c r="AZ119" s="379"/>
      <c r="BA119" s="377"/>
      <c r="BB119" s="392"/>
      <c r="BC119" s="392">
        <f t="shared" si="11"/>
        <v>0</v>
      </c>
      <c r="BD119" s="868">
        <v>113</v>
      </c>
      <c r="BE119" s="326" t="s">
        <v>192</v>
      </c>
      <c r="BF119" s="812">
        <v>10</v>
      </c>
    </row>
    <row r="120" spans="2:58" ht="18" customHeight="1">
      <c r="B120" s="350">
        <v>113</v>
      </c>
      <c r="C120" s="358" t="s">
        <v>188</v>
      </c>
      <c r="D120" s="799">
        <v>0</v>
      </c>
      <c r="E120" s="412">
        <v>0</v>
      </c>
      <c r="F120" s="407">
        <v>5</v>
      </c>
      <c r="G120" s="431">
        <v>0</v>
      </c>
      <c r="H120" s="409">
        <v>0</v>
      </c>
      <c r="I120" s="412">
        <v>0</v>
      </c>
      <c r="J120" s="407">
        <v>0</v>
      </c>
      <c r="K120" s="410">
        <v>15</v>
      </c>
      <c r="L120" s="411">
        <v>5</v>
      </c>
      <c r="M120" s="397">
        <v>0</v>
      </c>
      <c r="N120" s="412">
        <v>5</v>
      </c>
      <c r="O120" s="407">
        <v>14</v>
      </c>
      <c r="P120" s="407">
        <v>0</v>
      </c>
      <c r="Q120" s="410">
        <v>0</v>
      </c>
      <c r="R120" s="418">
        <f t="shared" si="13"/>
        <v>44</v>
      </c>
      <c r="S120" s="430">
        <v>0</v>
      </c>
      <c r="T120" s="385">
        <v>5</v>
      </c>
      <c r="U120" s="407">
        <v>0</v>
      </c>
      <c r="V120" s="375">
        <v>0</v>
      </c>
      <c r="W120" s="376">
        <v>0</v>
      </c>
      <c r="X120" s="377">
        <v>0</v>
      </c>
      <c r="Y120" s="377">
        <v>0</v>
      </c>
      <c r="Z120" s="378">
        <v>0</v>
      </c>
      <c r="AA120" s="379">
        <v>0</v>
      </c>
      <c r="AB120" s="377">
        <v>0</v>
      </c>
      <c r="AC120" s="377">
        <v>0</v>
      </c>
      <c r="AD120" s="377">
        <v>0</v>
      </c>
      <c r="AE120" s="377">
        <v>0</v>
      </c>
      <c r="AF120" s="378">
        <v>0</v>
      </c>
      <c r="AG120" s="391">
        <f t="shared" si="14"/>
        <v>5</v>
      </c>
      <c r="AH120" s="430">
        <v>5</v>
      </c>
      <c r="AI120" s="385">
        <v>0</v>
      </c>
      <c r="AJ120" s="407">
        <v>5</v>
      </c>
      <c r="AK120" s="376">
        <v>0</v>
      </c>
      <c r="AL120" s="377">
        <v>0</v>
      </c>
      <c r="AM120" s="377">
        <v>0</v>
      </c>
      <c r="AN120" s="375">
        <v>0</v>
      </c>
      <c r="AO120" s="375">
        <v>5</v>
      </c>
      <c r="AP120" s="377">
        <v>0</v>
      </c>
      <c r="AQ120" s="377">
        <v>0</v>
      </c>
      <c r="AR120" s="379">
        <v>0</v>
      </c>
      <c r="AS120" s="378">
        <v>0</v>
      </c>
      <c r="AT120" s="424">
        <f t="shared" si="15"/>
        <v>15</v>
      </c>
      <c r="AU120" s="836">
        <v>5</v>
      </c>
      <c r="AV120" s="833">
        <v>5</v>
      </c>
      <c r="AW120" s="756">
        <v>0</v>
      </c>
      <c r="AX120" s="391"/>
      <c r="AY120" s="756"/>
      <c r="AZ120" s="379"/>
      <c r="BA120" s="377"/>
      <c r="BB120" s="392"/>
      <c r="BC120" s="392">
        <f t="shared" si="11"/>
        <v>10</v>
      </c>
      <c r="BD120" s="868">
        <v>114</v>
      </c>
      <c r="BE120" s="326" t="s">
        <v>193</v>
      </c>
      <c r="BF120" s="812">
        <v>10</v>
      </c>
    </row>
    <row r="121" spans="2:58" ht="18" customHeight="1">
      <c r="B121" s="350">
        <v>114</v>
      </c>
      <c r="C121" s="801" t="s">
        <v>47</v>
      </c>
      <c r="D121" s="802">
        <v>5</v>
      </c>
      <c r="E121" s="412">
        <v>12</v>
      </c>
      <c r="F121" s="412">
        <v>8</v>
      </c>
      <c r="G121" s="804">
        <v>12</v>
      </c>
      <c r="H121" s="409">
        <v>5</v>
      </c>
      <c r="I121" s="412">
        <v>5</v>
      </c>
      <c r="J121" s="412">
        <v>5</v>
      </c>
      <c r="K121" s="806">
        <v>15</v>
      </c>
      <c r="L121" s="808">
        <v>15</v>
      </c>
      <c r="M121" s="387">
        <v>0</v>
      </c>
      <c r="N121" s="412">
        <v>5</v>
      </c>
      <c r="O121" s="412">
        <v>8</v>
      </c>
      <c r="P121" s="412">
        <v>0</v>
      </c>
      <c r="Q121" s="806">
        <v>5</v>
      </c>
      <c r="R121" s="810">
        <f t="shared" si="13"/>
        <v>100</v>
      </c>
      <c r="S121" s="430">
        <v>0</v>
      </c>
      <c r="T121" s="385">
        <v>5</v>
      </c>
      <c r="U121" s="407">
        <v>0</v>
      </c>
      <c r="V121" s="375">
        <v>5</v>
      </c>
      <c r="W121" s="376">
        <v>5</v>
      </c>
      <c r="X121" s="377">
        <v>13</v>
      </c>
      <c r="Y121" s="377">
        <v>5</v>
      </c>
      <c r="Z121" s="378">
        <v>10</v>
      </c>
      <c r="AA121" s="379">
        <v>11</v>
      </c>
      <c r="AB121" s="377">
        <v>5</v>
      </c>
      <c r="AC121" s="377">
        <v>12</v>
      </c>
      <c r="AD121" s="377">
        <v>5</v>
      </c>
      <c r="AE121" s="377">
        <v>5</v>
      </c>
      <c r="AF121" s="378">
        <v>5</v>
      </c>
      <c r="AG121" s="391">
        <f t="shared" si="14"/>
        <v>86</v>
      </c>
      <c r="AH121" s="430">
        <v>0</v>
      </c>
      <c r="AI121" s="385">
        <v>5</v>
      </c>
      <c r="AJ121" s="407">
        <v>5</v>
      </c>
      <c r="AK121" s="376">
        <v>14</v>
      </c>
      <c r="AL121" s="377">
        <v>5</v>
      </c>
      <c r="AM121" s="377">
        <v>14</v>
      </c>
      <c r="AN121" s="375">
        <v>12</v>
      </c>
      <c r="AO121" s="375">
        <v>12</v>
      </c>
      <c r="AP121" s="377">
        <v>0</v>
      </c>
      <c r="AQ121" s="377">
        <v>5</v>
      </c>
      <c r="AR121" s="379">
        <v>0</v>
      </c>
      <c r="AS121" s="378">
        <v>5</v>
      </c>
      <c r="AT121" s="424">
        <f t="shared" si="15"/>
        <v>77</v>
      </c>
      <c r="AU121" s="836">
        <v>5</v>
      </c>
      <c r="AV121" s="833">
        <v>0</v>
      </c>
      <c r="AW121" s="756">
        <v>0</v>
      </c>
      <c r="AX121" s="391"/>
      <c r="AY121" s="756"/>
      <c r="AZ121" s="379"/>
      <c r="BA121" s="377"/>
      <c r="BB121" s="392"/>
      <c r="BC121" s="392">
        <f t="shared" si="11"/>
        <v>5</v>
      </c>
      <c r="BD121" s="868">
        <v>115</v>
      </c>
      <c r="BE121" s="358" t="s">
        <v>176</v>
      </c>
      <c r="BF121" s="812">
        <v>10</v>
      </c>
    </row>
    <row r="122" spans="2:58" ht="18" customHeight="1">
      <c r="B122" s="350">
        <v>115</v>
      </c>
      <c r="C122" s="358" t="s">
        <v>152</v>
      </c>
      <c r="D122" s="799">
        <v>0</v>
      </c>
      <c r="E122" s="412">
        <v>5</v>
      </c>
      <c r="F122" s="407">
        <v>0</v>
      </c>
      <c r="G122" s="408">
        <v>0</v>
      </c>
      <c r="H122" s="409">
        <v>0</v>
      </c>
      <c r="I122" s="412">
        <v>5</v>
      </c>
      <c r="J122" s="407">
        <v>0</v>
      </c>
      <c r="K122" s="410">
        <v>0</v>
      </c>
      <c r="L122" s="411">
        <v>10</v>
      </c>
      <c r="M122" s="407">
        <v>5</v>
      </c>
      <c r="N122" s="412">
        <v>5</v>
      </c>
      <c r="O122" s="407">
        <v>0</v>
      </c>
      <c r="P122" s="407">
        <v>0</v>
      </c>
      <c r="Q122" s="410">
        <v>0</v>
      </c>
      <c r="R122" s="418">
        <f t="shared" si="13"/>
        <v>30</v>
      </c>
      <c r="S122" s="430">
        <v>5</v>
      </c>
      <c r="T122" s="385">
        <v>0</v>
      </c>
      <c r="U122" s="407">
        <v>5</v>
      </c>
      <c r="V122" s="375">
        <v>0</v>
      </c>
      <c r="W122" s="376">
        <v>0</v>
      </c>
      <c r="X122" s="377">
        <v>0</v>
      </c>
      <c r="Y122" s="377">
        <v>0</v>
      </c>
      <c r="Z122" s="378">
        <v>5</v>
      </c>
      <c r="AA122" s="379">
        <v>5</v>
      </c>
      <c r="AB122" s="377">
        <v>0</v>
      </c>
      <c r="AC122" s="377">
        <v>0</v>
      </c>
      <c r="AD122" s="377">
        <v>0</v>
      </c>
      <c r="AE122" s="377">
        <v>0</v>
      </c>
      <c r="AF122" s="378">
        <v>5</v>
      </c>
      <c r="AG122" s="391">
        <f t="shared" si="14"/>
        <v>25</v>
      </c>
      <c r="AH122" s="430">
        <v>0</v>
      </c>
      <c r="AI122" s="385">
        <v>0</v>
      </c>
      <c r="AJ122" s="407">
        <v>0</v>
      </c>
      <c r="AK122" s="376">
        <v>0</v>
      </c>
      <c r="AL122" s="377">
        <v>5</v>
      </c>
      <c r="AM122" s="377">
        <v>5</v>
      </c>
      <c r="AN122" s="375">
        <v>0</v>
      </c>
      <c r="AO122" s="375">
        <v>0</v>
      </c>
      <c r="AP122" s="377">
        <v>0</v>
      </c>
      <c r="AQ122" s="377">
        <v>0</v>
      </c>
      <c r="AR122" s="379">
        <v>0</v>
      </c>
      <c r="AS122" s="378">
        <v>0</v>
      </c>
      <c r="AT122" s="424">
        <f t="shared" si="15"/>
        <v>10</v>
      </c>
      <c r="AU122" s="836">
        <v>0</v>
      </c>
      <c r="AV122" s="833">
        <v>0</v>
      </c>
      <c r="AW122" s="756">
        <v>0</v>
      </c>
      <c r="AX122" s="391"/>
      <c r="AY122" s="756"/>
      <c r="AZ122" s="379"/>
      <c r="BA122" s="377"/>
      <c r="BB122" s="392"/>
      <c r="BC122" s="392">
        <f t="shared" si="11"/>
        <v>0</v>
      </c>
      <c r="BD122" s="868">
        <v>116</v>
      </c>
      <c r="BE122" s="362" t="s">
        <v>156</v>
      </c>
      <c r="BF122" s="812">
        <v>10</v>
      </c>
    </row>
    <row r="123" spans="2:58" ht="18" customHeight="1">
      <c r="B123" s="350">
        <v>116</v>
      </c>
      <c r="C123" s="358" t="s">
        <v>92</v>
      </c>
      <c r="D123" s="428">
        <v>0</v>
      </c>
      <c r="E123" s="385">
        <v>0</v>
      </c>
      <c r="F123" s="393">
        <v>0</v>
      </c>
      <c r="G123" s="394">
        <v>0</v>
      </c>
      <c r="H123" s="387">
        <v>0</v>
      </c>
      <c r="I123" s="385">
        <v>0</v>
      </c>
      <c r="J123" s="393">
        <v>0</v>
      </c>
      <c r="K123" s="395">
        <v>0</v>
      </c>
      <c r="L123" s="396">
        <v>30</v>
      </c>
      <c r="M123" s="393">
        <v>5</v>
      </c>
      <c r="N123" s="385">
        <v>0</v>
      </c>
      <c r="O123" s="393">
        <v>5</v>
      </c>
      <c r="P123" s="393">
        <v>0</v>
      </c>
      <c r="Q123" s="395">
        <v>0</v>
      </c>
      <c r="R123" s="415">
        <f t="shared" si="13"/>
        <v>40</v>
      </c>
      <c r="S123" s="397">
        <v>5</v>
      </c>
      <c r="T123" s="385">
        <v>0</v>
      </c>
      <c r="U123" s="393">
        <v>0</v>
      </c>
      <c r="V123" s="375">
        <v>5</v>
      </c>
      <c r="W123" s="376">
        <v>0</v>
      </c>
      <c r="X123" s="377">
        <v>0</v>
      </c>
      <c r="Y123" s="377">
        <v>0</v>
      </c>
      <c r="Z123" s="378">
        <v>0</v>
      </c>
      <c r="AA123" s="379">
        <v>0</v>
      </c>
      <c r="AB123" s="377">
        <v>5</v>
      </c>
      <c r="AC123" s="377">
        <v>5</v>
      </c>
      <c r="AD123" s="377">
        <v>0</v>
      </c>
      <c r="AE123" s="377">
        <v>0</v>
      </c>
      <c r="AF123" s="378">
        <v>0</v>
      </c>
      <c r="AG123" s="391">
        <f t="shared" si="14"/>
        <v>20</v>
      </c>
      <c r="AH123" s="397">
        <v>5</v>
      </c>
      <c r="AI123" s="385">
        <v>0</v>
      </c>
      <c r="AJ123" s="393">
        <v>0</v>
      </c>
      <c r="AK123" s="376">
        <v>0</v>
      </c>
      <c r="AL123" s="377">
        <v>0</v>
      </c>
      <c r="AM123" s="377">
        <v>0</v>
      </c>
      <c r="AN123" s="375">
        <v>5</v>
      </c>
      <c r="AO123" s="375">
        <v>5</v>
      </c>
      <c r="AP123" s="377">
        <v>0</v>
      </c>
      <c r="AQ123" s="377">
        <v>0</v>
      </c>
      <c r="AR123" s="379">
        <v>12</v>
      </c>
      <c r="AS123" s="378">
        <v>5</v>
      </c>
      <c r="AT123" s="424">
        <f t="shared" si="15"/>
        <v>32</v>
      </c>
      <c r="AU123" s="836">
        <v>5</v>
      </c>
      <c r="AV123" s="830">
        <v>5</v>
      </c>
      <c r="AW123" s="756">
        <v>0</v>
      </c>
      <c r="AX123" s="391"/>
      <c r="AY123" s="756"/>
      <c r="AZ123" s="379"/>
      <c r="BA123" s="377"/>
      <c r="BB123" s="392"/>
      <c r="BC123" s="392">
        <f t="shared" si="11"/>
        <v>10</v>
      </c>
      <c r="BD123" s="868">
        <v>117</v>
      </c>
      <c r="BE123" s="358" t="s">
        <v>157</v>
      </c>
      <c r="BF123" s="812">
        <v>10</v>
      </c>
    </row>
    <row r="124" spans="2:58" ht="18" customHeight="1">
      <c r="B124" s="350">
        <v>117</v>
      </c>
      <c r="C124" s="355" t="s">
        <v>99</v>
      </c>
      <c r="D124" s="396">
        <v>0</v>
      </c>
      <c r="E124" s="385">
        <v>0</v>
      </c>
      <c r="F124" s="393">
        <v>0</v>
      </c>
      <c r="G124" s="394">
        <v>0</v>
      </c>
      <c r="H124" s="387">
        <v>0</v>
      </c>
      <c r="I124" s="385">
        <v>0</v>
      </c>
      <c r="J124" s="393">
        <v>0</v>
      </c>
      <c r="K124" s="395">
        <v>0</v>
      </c>
      <c r="L124" s="396">
        <v>20</v>
      </c>
      <c r="M124" s="393">
        <v>5</v>
      </c>
      <c r="N124" s="385">
        <v>5</v>
      </c>
      <c r="O124" s="393">
        <v>5</v>
      </c>
      <c r="P124" s="393">
        <v>0</v>
      </c>
      <c r="Q124" s="395">
        <v>5</v>
      </c>
      <c r="R124" s="415">
        <f t="shared" si="13"/>
        <v>40</v>
      </c>
      <c r="S124" s="390">
        <v>5</v>
      </c>
      <c r="T124" s="385">
        <v>0</v>
      </c>
      <c r="U124" s="393">
        <v>5</v>
      </c>
      <c r="V124" s="375">
        <v>5</v>
      </c>
      <c r="W124" s="376">
        <v>0</v>
      </c>
      <c r="X124" s="377">
        <v>5</v>
      </c>
      <c r="Y124" s="377">
        <v>5</v>
      </c>
      <c r="Z124" s="378">
        <v>5</v>
      </c>
      <c r="AA124" s="379">
        <v>5</v>
      </c>
      <c r="AB124" s="377">
        <v>5</v>
      </c>
      <c r="AC124" s="377">
        <v>5</v>
      </c>
      <c r="AD124" s="377">
        <v>0</v>
      </c>
      <c r="AE124" s="377">
        <v>0</v>
      </c>
      <c r="AF124" s="378">
        <v>5</v>
      </c>
      <c r="AG124" s="391">
        <f t="shared" si="14"/>
        <v>50</v>
      </c>
      <c r="AH124" s="390">
        <v>0</v>
      </c>
      <c r="AI124" s="385">
        <v>0</v>
      </c>
      <c r="AJ124" s="393">
        <v>0</v>
      </c>
      <c r="AK124" s="376">
        <v>0</v>
      </c>
      <c r="AL124" s="377">
        <v>0</v>
      </c>
      <c r="AM124" s="377">
        <v>0</v>
      </c>
      <c r="AN124" s="375">
        <v>0</v>
      </c>
      <c r="AO124" s="375">
        <v>5</v>
      </c>
      <c r="AP124" s="377">
        <v>5</v>
      </c>
      <c r="AQ124" s="377">
        <v>5</v>
      </c>
      <c r="AR124" s="379">
        <v>0</v>
      </c>
      <c r="AS124" s="378">
        <v>5</v>
      </c>
      <c r="AT124" s="424">
        <f t="shared" si="15"/>
        <v>20</v>
      </c>
      <c r="AU124" s="836">
        <v>5</v>
      </c>
      <c r="AV124" s="831">
        <v>0</v>
      </c>
      <c r="AW124" s="756">
        <v>5</v>
      </c>
      <c r="AX124" s="391"/>
      <c r="AY124" s="756"/>
      <c r="AZ124" s="379"/>
      <c r="BA124" s="377"/>
      <c r="BB124" s="392"/>
      <c r="BC124" s="392">
        <f t="shared" si="11"/>
        <v>10</v>
      </c>
      <c r="BD124" s="868">
        <v>118</v>
      </c>
      <c r="BE124" s="352" t="s">
        <v>175</v>
      </c>
      <c r="BF124" s="812">
        <v>10</v>
      </c>
    </row>
    <row r="125" spans="2:58" ht="18" customHeight="1">
      <c r="B125" s="350">
        <v>118</v>
      </c>
      <c r="C125" s="365" t="s">
        <v>68</v>
      </c>
      <c r="D125" s="428">
        <v>0</v>
      </c>
      <c r="E125" s="385">
        <v>14</v>
      </c>
      <c r="F125" s="393">
        <v>5</v>
      </c>
      <c r="G125" s="394">
        <v>0</v>
      </c>
      <c r="H125" s="387">
        <v>0</v>
      </c>
      <c r="I125" s="385">
        <v>5</v>
      </c>
      <c r="J125" s="393">
        <v>0</v>
      </c>
      <c r="K125" s="395">
        <v>5</v>
      </c>
      <c r="L125" s="396">
        <v>10</v>
      </c>
      <c r="M125" s="393">
        <v>0</v>
      </c>
      <c r="N125" s="385">
        <v>0</v>
      </c>
      <c r="O125" s="393">
        <v>0</v>
      </c>
      <c r="P125" s="393">
        <v>0</v>
      </c>
      <c r="Q125" s="395">
        <v>0</v>
      </c>
      <c r="R125" s="415">
        <f t="shared" si="13"/>
        <v>39</v>
      </c>
      <c r="S125" s="390">
        <v>0</v>
      </c>
      <c r="T125" s="385">
        <v>0</v>
      </c>
      <c r="U125" s="393">
        <v>0</v>
      </c>
      <c r="V125" s="375">
        <v>0</v>
      </c>
      <c r="W125" s="376">
        <v>0</v>
      </c>
      <c r="X125" s="377">
        <v>0</v>
      </c>
      <c r="Y125" s="377">
        <v>0</v>
      </c>
      <c r="Z125" s="378">
        <v>5</v>
      </c>
      <c r="AA125" s="379">
        <v>5</v>
      </c>
      <c r="AB125" s="377">
        <v>0</v>
      </c>
      <c r="AC125" s="377">
        <v>0</v>
      </c>
      <c r="AD125" s="377">
        <v>0</v>
      </c>
      <c r="AE125" s="377">
        <v>0</v>
      </c>
      <c r="AF125" s="378">
        <v>5</v>
      </c>
      <c r="AG125" s="391">
        <f t="shared" si="14"/>
        <v>15</v>
      </c>
      <c r="AH125" s="390">
        <v>5</v>
      </c>
      <c r="AI125" s="385">
        <v>8</v>
      </c>
      <c r="AJ125" s="393">
        <v>0</v>
      </c>
      <c r="AK125" s="376">
        <v>0</v>
      </c>
      <c r="AL125" s="377">
        <v>0</v>
      </c>
      <c r="AM125" s="377">
        <v>5</v>
      </c>
      <c r="AN125" s="375">
        <v>0</v>
      </c>
      <c r="AO125" s="375">
        <v>0</v>
      </c>
      <c r="AP125" s="377">
        <v>0</v>
      </c>
      <c r="AQ125" s="377">
        <v>0</v>
      </c>
      <c r="AR125" s="379">
        <v>0</v>
      </c>
      <c r="AS125" s="378">
        <v>0</v>
      </c>
      <c r="AT125" s="424">
        <f t="shared" si="15"/>
        <v>18</v>
      </c>
      <c r="AU125" s="836">
        <v>0</v>
      </c>
      <c r="AV125" s="831">
        <v>0</v>
      </c>
      <c r="AW125" s="756">
        <v>0</v>
      </c>
      <c r="AX125" s="391"/>
      <c r="AY125" s="756"/>
      <c r="AZ125" s="379"/>
      <c r="BA125" s="377"/>
      <c r="BB125" s="392"/>
      <c r="BC125" s="392">
        <f t="shared" si="11"/>
        <v>0</v>
      </c>
      <c r="BD125" s="868">
        <v>119</v>
      </c>
      <c r="BE125" s="365" t="s">
        <v>158</v>
      </c>
      <c r="BF125" s="812">
        <v>10</v>
      </c>
    </row>
    <row r="126" spans="2:58" ht="18" customHeight="1">
      <c r="B126" s="350">
        <v>119</v>
      </c>
      <c r="C126" s="365" t="s">
        <v>165</v>
      </c>
      <c r="D126" s="428">
        <v>0</v>
      </c>
      <c r="E126" s="385">
        <v>0</v>
      </c>
      <c r="F126" s="393">
        <v>5</v>
      </c>
      <c r="G126" s="394">
        <v>0</v>
      </c>
      <c r="H126" s="387">
        <v>0</v>
      </c>
      <c r="I126" s="385">
        <v>0</v>
      </c>
      <c r="J126" s="393">
        <v>0</v>
      </c>
      <c r="K126" s="395">
        <v>0</v>
      </c>
      <c r="L126" s="396">
        <v>0</v>
      </c>
      <c r="M126" s="393">
        <v>0</v>
      </c>
      <c r="N126" s="385">
        <v>0</v>
      </c>
      <c r="O126" s="393">
        <v>0</v>
      </c>
      <c r="P126" s="393">
        <v>0</v>
      </c>
      <c r="Q126" s="395">
        <v>0</v>
      </c>
      <c r="R126" s="415">
        <f t="shared" si="13"/>
        <v>5</v>
      </c>
      <c r="S126" s="390">
        <v>0</v>
      </c>
      <c r="T126" s="385">
        <v>0</v>
      </c>
      <c r="U126" s="393">
        <v>0</v>
      </c>
      <c r="V126" s="375">
        <v>0</v>
      </c>
      <c r="W126" s="376">
        <v>0</v>
      </c>
      <c r="X126" s="377">
        <v>0</v>
      </c>
      <c r="Y126" s="377">
        <v>0</v>
      </c>
      <c r="Z126" s="378">
        <v>0</v>
      </c>
      <c r="AA126" s="379">
        <v>0</v>
      </c>
      <c r="AB126" s="393">
        <v>0</v>
      </c>
      <c r="AC126" s="377">
        <v>0</v>
      </c>
      <c r="AD126" s="377">
        <v>0</v>
      </c>
      <c r="AE126" s="377">
        <v>0</v>
      </c>
      <c r="AF126" s="378">
        <v>5</v>
      </c>
      <c r="AG126" s="391">
        <f t="shared" si="14"/>
        <v>5</v>
      </c>
      <c r="AH126" s="390">
        <v>0</v>
      </c>
      <c r="AI126" s="385">
        <v>0</v>
      </c>
      <c r="AJ126" s="393">
        <v>0</v>
      </c>
      <c r="AK126" s="376">
        <v>0</v>
      </c>
      <c r="AL126" s="377">
        <v>0</v>
      </c>
      <c r="AM126" s="377">
        <v>0</v>
      </c>
      <c r="AN126" s="375">
        <v>0</v>
      </c>
      <c r="AO126" s="375">
        <v>0</v>
      </c>
      <c r="AP126" s="377">
        <v>0</v>
      </c>
      <c r="AQ126" s="377">
        <v>0</v>
      </c>
      <c r="AR126" s="379">
        <v>0</v>
      </c>
      <c r="AS126" s="378">
        <v>0</v>
      </c>
      <c r="AT126" s="424">
        <f t="shared" si="15"/>
        <v>0</v>
      </c>
      <c r="AU126" s="836">
        <v>0</v>
      </c>
      <c r="AV126" s="831">
        <v>0</v>
      </c>
      <c r="AW126" s="756">
        <v>0</v>
      </c>
      <c r="AX126" s="391"/>
      <c r="AY126" s="756"/>
      <c r="AZ126" s="379"/>
      <c r="BA126" s="377"/>
      <c r="BB126" s="392"/>
      <c r="BC126" s="392">
        <f t="shared" si="11"/>
        <v>0</v>
      </c>
      <c r="BD126" s="868">
        <v>120</v>
      </c>
      <c r="BE126" s="365" t="s">
        <v>159</v>
      </c>
      <c r="BF126" s="812">
        <v>10</v>
      </c>
    </row>
    <row r="127" spans="2:58" ht="18" customHeight="1">
      <c r="B127" s="350">
        <v>120</v>
      </c>
      <c r="C127" s="365" t="s">
        <v>14</v>
      </c>
      <c r="D127" s="428">
        <v>0</v>
      </c>
      <c r="E127" s="385">
        <v>5</v>
      </c>
      <c r="F127" s="393">
        <v>0</v>
      </c>
      <c r="G127" s="394">
        <v>5</v>
      </c>
      <c r="H127" s="387">
        <v>0</v>
      </c>
      <c r="I127" s="385">
        <v>0</v>
      </c>
      <c r="J127" s="393">
        <v>0</v>
      </c>
      <c r="K127" s="395">
        <v>25</v>
      </c>
      <c r="L127" s="396">
        <v>5</v>
      </c>
      <c r="M127" s="393">
        <v>0</v>
      </c>
      <c r="N127" s="385">
        <v>5</v>
      </c>
      <c r="O127" s="393">
        <v>0</v>
      </c>
      <c r="P127" s="393">
        <v>0</v>
      </c>
      <c r="Q127" s="395">
        <v>0</v>
      </c>
      <c r="R127" s="415">
        <f t="shared" si="13"/>
        <v>45</v>
      </c>
      <c r="S127" s="390">
        <v>0</v>
      </c>
      <c r="T127" s="385">
        <v>0</v>
      </c>
      <c r="U127" s="393">
        <v>0</v>
      </c>
      <c r="V127" s="375">
        <v>0</v>
      </c>
      <c r="W127" s="376">
        <v>0</v>
      </c>
      <c r="X127" s="377">
        <v>0</v>
      </c>
      <c r="Y127" s="377">
        <v>0</v>
      </c>
      <c r="Z127" s="378">
        <v>5</v>
      </c>
      <c r="AA127" s="379">
        <v>0</v>
      </c>
      <c r="AB127" s="377">
        <v>5</v>
      </c>
      <c r="AC127" s="377">
        <v>0</v>
      </c>
      <c r="AD127" s="377">
        <v>0</v>
      </c>
      <c r="AE127" s="377">
        <v>0</v>
      </c>
      <c r="AF127" s="378">
        <v>0</v>
      </c>
      <c r="AG127" s="391">
        <f t="shared" si="14"/>
        <v>10</v>
      </c>
      <c r="AH127" s="390">
        <v>0</v>
      </c>
      <c r="AI127" s="385">
        <v>0</v>
      </c>
      <c r="AJ127" s="393">
        <v>5</v>
      </c>
      <c r="AK127" s="376">
        <v>0</v>
      </c>
      <c r="AL127" s="377">
        <v>0</v>
      </c>
      <c r="AM127" s="377">
        <v>0</v>
      </c>
      <c r="AN127" s="375">
        <v>0</v>
      </c>
      <c r="AO127" s="375">
        <v>0</v>
      </c>
      <c r="AP127" s="377">
        <v>0</v>
      </c>
      <c r="AQ127" s="377">
        <v>0</v>
      </c>
      <c r="AR127" s="379">
        <v>0</v>
      </c>
      <c r="AS127" s="378">
        <v>0</v>
      </c>
      <c r="AT127" s="424">
        <f t="shared" si="15"/>
        <v>5</v>
      </c>
      <c r="AU127" s="836">
        <v>0</v>
      </c>
      <c r="AV127" s="831">
        <v>0</v>
      </c>
      <c r="AW127" s="756">
        <v>0</v>
      </c>
      <c r="AX127" s="391"/>
      <c r="AY127" s="756"/>
      <c r="AZ127" s="379"/>
      <c r="BA127" s="377"/>
      <c r="BB127" s="392"/>
      <c r="BC127" s="392">
        <f t="shared" si="11"/>
        <v>0</v>
      </c>
      <c r="BD127" s="868">
        <v>121</v>
      </c>
      <c r="BE127" s="366" t="s">
        <v>338</v>
      </c>
      <c r="BF127" s="812">
        <v>10</v>
      </c>
    </row>
    <row r="128" spans="2:58" ht="18" customHeight="1">
      <c r="B128" s="350">
        <v>121</v>
      </c>
      <c r="C128" s="365" t="s">
        <v>73</v>
      </c>
      <c r="D128" s="428">
        <v>5</v>
      </c>
      <c r="E128" s="385">
        <v>5</v>
      </c>
      <c r="F128" s="393">
        <v>12</v>
      </c>
      <c r="G128" s="394">
        <v>5</v>
      </c>
      <c r="H128" s="387">
        <v>5</v>
      </c>
      <c r="I128" s="385">
        <v>5</v>
      </c>
      <c r="J128" s="393">
        <v>0</v>
      </c>
      <c r="K128" s="395">
        <v>0</v>
      </c>
      <c r="L128" s="396">
        <v>28</v>
      </c>
      <c r="M128" s="393">
        <v>10</v>
      </c>
      <c r="N128" s="385">
        <v>5</v>
      </c>
      <c r="O128" s="393">
        <v>0</v>
      </c>
      <c r="P128" s="393">
        <v>10</v>
      </c>
      <c r="Q128" s="395">
        <v>5</v>
      </c>
      <c r="R128" s="415">
        <f t="shared" si="13"/>
        <v>95</v>
      </c>
      <c r="S128" s="390">
        <v>5</v>
      </c>
      <c r="T128" s="385">
        <v>5</v>
      </c>
      <c r="U128" s="393">
        <v>5</v>
      </c>
      <c r="V128" s="375">
        <v>5</v>
      </c>
      <c r="W128" s="376">
        <v>5</v>
      </c>
      <c r="X128" s="377">
        <v>0</v>
      </c>
      <c r="Y128" s="377">
        <v>5</v>
      </c>
      <c r="Z128" s="378">
        <v>5</v>
      </c>
      <c r="AA128" s="379">
        <v>5</v>
      </c>
      <c r="AB128" s="377">
        <v>5</v>
      </c>
      <c r="AC128" s="377">
        <v>0</v>
      </c>
      <c r="AD128" s="377">
        <v>0</v>
      </c>
      <c r="AE128" s="377">
        <v>5</v>
      </c>
      <c r="AF128" s="378">
        <v>14</v>
      </c>
      <c r="AG128" s="391">
        <f t="shared" si="14"/>
        <v>64</v>
      </c>
      <c r="AH128" s="390">
        <v>0</v>
      </c>
      <c r="AI128" s="385">
        <v>5</v>
      </c>
      <c r="AJ128" s="393">
        <v>11</v>
      </c>
      <c r="AK128" s="376">
        <v>0</v>
      </c>
      <c r="AL128" s="377">
        <v>0</v>
      </c>
      <c r="AM128" s="377">
        <v>0</v>
      </c>
      <c r="AN128" s="375">
        <v>5</v>
      </c>
      <c r="AO128" s="375">
        <v>5</v>
      </c>
      <c r="AP128" s="377">
        <v>5</v>
      </c>
      <c r="AQ128" s="377">
        <v>5</v>
      </c>
      <c r="AR128" s="379">
        <v>5</v>
      </c>
      <c r="AS128" s="378">
        <v>5</v>
      </c>
      <c r="AT128" s="424">
        <f t="shared" si="15"/>
        <v>46</v>
      </c>
      <c r="AU128" s="836">
        <v>0</v>
      </c>
      <c r="AV128" s="831">
        <v>5</v>
      </c>
      <c r="AW128" s="756">
        <v>0</v>
      </c>
      <c r="AX128" s="391"/>
      <c r="AY128" s="756"/>
      <c r="AZ128" s="379"/>
      <c r="BA128" s="377"/>
      <c r="BB128" s="392"/>
      <c r="BC128" s="392">
        <f t="shared" si="11"/>
        <v>5</v>
      </c>
      <c r="BD128" s="868">
        <v>122</v>
      </c>
      <c r="BE128" s="365" t="s">
        <v>337</v>
      </c>
      <c r="BF128" s="812">
        <v>10</v>
      </c>
    </row>
    <row r="129" spans="2:58" ht="18" customHeight="1">
      <c r="B129" s="350">
        <v>122</v>
      </c>
      <c r="C129" s="365" t="s">
        <v>95</v>
      </c>
      <c r="D129" s="428">
        <v>0</v>
      </c>
      <c r="E129" s="385">
        <v>0</v>
      </c>
      <c r="F129" s="393">
        <v>8</v>
      </c>
      <c r="G129" s="394">
        <v>0</v>
      </c>
      <c r="H129" s="387">
        <v>0</v>
      </c>
      <c r="I129" s="385">
        <v>0</v>
      </c>
      <c r="J129" s="393">
        <v>5</v>
      </c>
      <c r="K129" s="395">
        <v>0</v>
      </c>
      <c r="L129" s="396">
        <v>22</v>
      </c>
      <c r="M129" s="393">
        <v>0</v>
      </c>
      <c r="N129" s="385">
        <v>0</v>
      </c>
      <c r="O129" s="393">
        <v>0</v>
      </c>
      <c r="P129" s="393">
        <v>0</v>
      </c>
      <c r="Q129" s="395">
        <v>0</v>
      </c>
      <c r="R129" s="415">
        <f t="shared" si="13"/>
        <v>35</v>
      </c>
      <c r="S129" s="390">
        <v>0</v>
      </c>
      <c r="T129" s="385">
        <v>0</v>
      </c>
      <c r="U129" s="393">
        <v>0</v>
      </c>
      <c r="V129" s="375">
        <v>0</v>
      </c>
      <c r="W129" s="376">
        <v>0</v>
      </c>
      <c r="X129" s="377">
        <v>0</v>
      </c>
      <c r="Y129" s="377">
        <v>5</v>
      </c>
      <c r="Z129" s="378">
        <v>0</v>
      </c>
      <c r="AA129" s="379">
        <v>0</v>
      </c>
      <c r="AB129" s="377">
        <v>0</v>
      </c>
      <c r="AC129" s="377">
        <v>0</v>
      </c>
      <c r="AD129" s="377">
        <v>0</v>
      </c>
      <c r="AE129" s="377">
        <v>0</v>
      </c>
      <c r="AF129" s="378">
        <v>0</v>
      </c>
      <c r="AG129" s="391">
        <f t="shared" si="14"/>
        <v>5</v>
      </c>
      <c r="AH129" s="390">
        <v>0</v>
      </c>
      <c r="AI129" s="385">
        <v>0</v>
      </c>
      <c r="AJ129" s="393">
        <v>0</v>
      </c>
      <c r="AK129" s="376">
        <v>0</v>
      </c>
      <c r="AL129" s="377">
        <v>5</v>
      </c>
      <c r="AM129" s="377">
        <v>0</v>
      </c>
      <c r="AN129" s="375">
        <v>0</v>
      </c>
      <c r="AO129" s="375">
        <v>0</v>
      </c>
      <c r="AP129" s="377">
        <v>0</v>
      </c>
      <c r="AQ129" s="377">
        <v>0</v>
      </c>
      <c r="AR129" s="379">
        <v>0</v>
      </c>
      <c r="AS129" s="378">
        <v>0</v>
      </c>
      <c r="AT129" s="424">
        <f t="shared" si="15"/>
        <v>5</v>
      </c>
      <c r="AU129" s="836">
        <v>0</v>
      </c>
      <c r="AV129" s="831">
        <v>0</v>
      </c>
      <c r="AW129" s="756">
        <v>0</v>
      </c>
      <c r="AX129" s="391"/>
      <c r="AY129" s="756"/>
      <c r="AZ129" s="379"/>
      <c r="BA129" s="377"/>
      <c r="BB129" s="392"/>
      <c r="BC129" s="392">
        <f t="shared" si="11"/>
        <v>0</v>
      </c>
      <c r="BD129" s="868">
        <v>123</v>
      </c>
      <c r="BE129" s="365" t="s">
        <v>164</v>
      </c>
      <c r="BF129" s="812">
        <v>10</v>
      </c>
    </row>
    <row r="130" spans="2:58" ht="18" customHeight="1">
      <c r="B130" s="350">
        <v>123</v>
      </c>
      <c r="C130" s="365" t="s">
        <v>74</v>
      </c>
      <c r="D130" s="428">
        <v>5</v>
      </c>
      <c r="E130" s="385">
        <v>0</v>
      </c>
      <c r="F130" s="393">
        <v>0</v>
      </c>
      <c r="G130" s="394">
        <v>0</v>
      </c>
      <c r="H130" s="387">
        <v>0</v>
      </c>
      <c r="I130" s="385">
        <v>5</v>
      </c>
      <c r="J130" s="393">
        <v>0</v>
      </c>
      <c r="K130" s="395">
        <v>5</v>
      </c>
      <c r="L130" s="396">
        <v>5</v>
      </c>
      <c r="M130" s="393">
        <v>5</v>
      </c>
      <c r="N130" s="385">
        <v>0</v>
      </c>
      <c r="O130" s="393">
        <v>0</v>
      </c>
      <c r="P130" s="393">
        <v>8</v>
      </c>
      <c r="Q130" s="395">
        <v>5</v>
      </c>
      <c r="R130" s="415">
        <f t="shared" si="13"/>
        <v>38</v>
      </c>
      <c r="S130" s="390">
        <v>0</v>
      </c>
      <c r="T130" s="385">
        <v>0</v>
      </c>
      <c r="U130" s="393">
        <v>0</v>
      </c>
      <c r="V130" s="375">
        <v>5</v>
      </c>
      <c r="W130" s="376">
        <v>5</v>
      </c>
      <c r="X130" s="377">
        <v>5</v>
      </c>
      <c r="Y130" s="377">
        <v>0</v>
      </c>
      <c r="Z130" s="378">
        <v>0</v>
      </c>
      <c r="AA130" s="379">
        <v>5</v>
      </c>
      <c r="AB130" s="377">
        <v>5</v>
      </c>
      <c r="AC130" s="377">
        <v>5</v>
      </c>
      <c r="AD130" s="377">
        <v>0</v>
      </c>
      <c r="AE130" s="377">
        <v>5</v>
      </c>
      <c r="AF130" s="378">
        <v>5</v>
      </c>
      <c r="AG130" s="391">
        <f t="shared" si="14"/>
        <v>40</v>
      </c>
      <c r="AH130" s="390">
        <v>5</v>
      </c>
      <c r="AI130" s="385">
        <v>12</v>
      </c>
      <c r="AJ130" s="393">
        <v>5</v>
      </c>
      <c r="AK130" s="376">
        <v>0</v>
      </c>
      <c r="AL130" s="377">
        <v>0</v>
      </c>
      <c r="AM130" s="377">
        <v>0</v>
      </c>
      <c r="AN130" s="375">
        <v>5</v>
      </c>
      <c r="AO130" s="375">
        <v>5</v>
      </c>
      <c r="AP130" s="377">
        <v>5</v>
      </c>
      <c r="AQ130" s="377">
        <v>0</v>
      </c>
      <c r="AR130" s="379">
        <v>10</v>
      </c>
      <c r="AS130" s="378">
        <v>5</v>
      </c>
      <c r="AT130" s="424">
        <f t="shared" si="15"/>
        <v>52</v>
      </c>
      <c r="AU130" s="836">
        <v>0</v>
      </c>
      <c r="AV130" s="831">
        <v>0</v>
      </c>
      <c r="AW130" s="756">
        <v>0</v>
      </c>
      <c r="AX130" s="391"/>
      <c r="AY130" s="756"/>
      <c r="AZ130" s="379"/>
      <c r="BA130" s="377"/>
      <c r="BB130" s="392"/>
      <c r="BC130" s="392">
        <f t="shared" si="11"/>
        <v>0</v>
      </c>
      <c r="BD130" s="868">
        <v>124</v>
      </c>
      <c r="BE130" s="365" t="s">
        <v>165</v>
      </c>
      <c r="BF130" s="812">
        <v>10</v>
      </c>
    </row>
    <row r="131" spans="2:58" ht="18" customHeight="1">
      <c r="B131" s="350">
        <v>124</v>
      </c>
      <c r="C131" s="365" t="s">
        <v>131</v>
      </c>
      <c r="D131" s="428">
        <v>0</v>
      </c>
      <c r="E131" s="385">
        <v>5</v>
      </c>
      <c r="F131" s="393">
        <v>5</v>
      </c>
      <c r="G131" s="394">
        <v>0</v>
      </c>
      <c r="H131" s="389">
        <v>5</v>
      </c>
      <c r="I131" s="385">
        <v>0</v>
      </c>
      <c r="J131" s="393">
        <v>0</v>
      </c>
      <c r="K131" s="394">
        <v>15</v>
      </c>
      <c r="L131" s="396">
        <v>5</v>
      </c>
      <c r="M131" s="393">
        <v>0</v>
      </c>
      <c r="N131" s="385">
        <v>10</v>
      </c>
      <c r="O131" s="393">
        <v>0</v>
      </c>
      <c r="P131" s="393">
        <v>0</v>
      </c>
      <c r="Q131" s="395">
        <v>0</v>
      </c>
      <c r="R131" s="415">
        <f t="shared" si="13"/>
        <v>45</v>
      </c>
      <c r="S131" s="390">
        <v>11</v>
      </c>
      <c r="T131" s="385">
        <v>0</v>
      </c>
      <c r="U131" s="393">
        <v>5</v>
      </c>
      <c r="V131" s="375">
        <v>0</v>
      </c>
      <c r="W131" s="376">
        <v>0</v>
      </c>
      <c r="X131" s="377">
        <v>5</v>
      </c>
      <c r="Y131" s="377">
        <v>5</v>
      </c>
      <c r="Z131" s="378">
        <v>12</v>
      </c>
      <c r="AA131" s="379">
        <v>0</v>
      </c>
      <c r="AB131" s="377">
        <v>5</v>
      </c>
      <c r="AC131" s="377">
        <v>5</v>
      </c>
      <c r="AD131" s="377">
        <v>5</v>
      </c>
      <c r="AE131" s="377">
        <v>0</v>
      </c>
      <c r="AF131" s="378">
        <v>0</v>
      </c>
      <c r="AG131" s="391">
        <f t="shared" si="14"/>
        <v>53</v>
      </c>
      <c r="AH131" s="390">
        <v>0</v>
      </c>
      <c r="AI131" s="385">
        <v>8</v>
      </c>
      <c r="AJ131" s="393">
        <v>0</v>
      </c>
      <c r="AK131" s="376">
        <v>0</v>
      </c>
      <c r="AL131" s="377">
        <v>12</v>
      </c>
      <c r="AM131" s="377">
        <v>5</v>
      </c>
      <c r="AN131" s="375">
        <v>0</v>
      </c>
      <c r="AO131" s="375">
        <v>5</v>
      </c>
      <c r="AP131" s="377">
        <v>0</v>
      </c>
      <c r="AQ131" s="377">
        <v>0</v>
      </c>
      <c r="AR131" s="379">
        <v>8</v>
      </c>
      <c r="AS131" s="378">
        <v>0</v>
      </c>
      <c r="AT131" s="424">
        <f t="shared" si="15"/>
        <v>38</v>
      </c>
      <c r="AU131" s="836">
        <v>5</v>
      </c>
      <c r="AV131" s="831">
        <v>0</v>
      </c>
      <c r="AW131" s="756">
        <v>0</v>
      </c>
      <c r="AX131" s="391"/>
      <c r="AY131" s="756"/>
      <c r="AZ131" s="379"/>
      <c r="BA131" s="377"/>
      <c r="BB131" s="392"/>
      <c r="BC131" s="392">
        <f t="shared" si="11"/>
        <v>5</v>
      </c>
      <c r="BD131" s="868">
        <v>125</v>
      </c>
      <c r="BE131" s="365" t="s">
        <v>72</v>
      </c>
      <c r="BF131" s="812">
        <v>10</v>
      </c>
    </row>
    <row r="132" spans="2:58" ht="18" customHeight="1">
      <c r="B132" s="350">
        <v>125</v>
      </c>
      <c r="C132" s="365" t="s">
        <v>31</v>
      </c>
      <c r="D132" s="428">
        <v>5</v>
      </c>
      <c r="E132" s="385">
        <v>5</v>
      </c>
      <c r="F132" s="393">
        <v>8</v>
      </c>
      <c r="G132" s="394">
        <v>5</v>
      </c>
      <c r="H132" s="389">
        <v>0</v>
      </c>
      <c r="I132" s="385">
        <v>0</v>
      </c>
      <c r="J132" s="393">
        <v>0</v>
      </c>
      <c r="K132" s="394">
        <v>15</v>
      </c>
      <c r="L132" s="396">
        <v>5</v>
      </c>
      <c r="M132" s="393">
        <v>5</v>
      </c>
      <c r="N132" s="385">
        <v>5</v>
      </c>
      <c r="O132" s="393">
        <v>0</v>
      </c>
      <c r="P132" s="393">
        <v>0</v>
      </c>
      <c r="Q132" s="395">
        <v>0</v>
      </c>
      <c r="R132" s="415">
        <f t="shared" si="13"/>
        <v>53</v>
      </c>
      <c r="S132" s="390">
        <v>5</v>
      </c>
      <c r="T132" s="385">
        <v>0</v>
      </c>
      <c r="U132" s="393">
        <v>11</v>
      </c>
      <c r="V132" s="375">
        <v>0</v>
      </c>
      <c r="W132" s="376">
        <v>5</v>
      </c>
      <c r="X132" s="377">
        <v>0</v>
      </c>
      <c r="Y132" s="377">
        <v>0</v>
      </c>
      <c r="Z132" s="378">
        <v>0</v>
      </c>
      <c r="AA132" s="379">
        <v>0</v>
      </c>
      <c r="AB132" s="377">
        <v>5</v>
      </c>
      <c r="AC132" s="377">
        <v>0</v>
      </c>
      <c r="AD132" s="377">
        <v>0</v>
      </c>
      <c r="AE132" s="377">
        <v>0</v>
      </c>
      <c r="AF132" s="378">
        <v>0</v>
      </c>
      <c r="AG132" s="391">
        <f t="shared" si="14"/>
        <v>26</v>
      </c>
      <c r="AH132" s="390">
        <v>0</v>
      </c>
      <c r="AI132" s="385">
        <v>0</v>
      </c>
      <c r="AJ132" s="393">
        <v>5</v>
      </c>
      <c r="AK132" s="376">
        <v>0</v>
      </c>
      <c r="AL132" s="377">
        <v>5</v>
      </c>
      <c r="AM132" s="377">
        <v>0</v>
      </c>
      <c r="AN132" s="375">
        <v>5</v>
      </c>
      <c r="AO132" s="375">
        <v>5</v>
      </c>
      <c r="AP132" s="377">
        <v>0</v>
      </c>
      <c r="AQ132" s="377">
        <v>0</v>
      </c>
      <c r="AR132" s="379">
        <v>0</v>
      </c>
      <c r="AS132" s="378">
        <v>0</v>
      </c>
      <c r="AT132" s="424">
        <f t="shared" si="15"/>
        <v>20</v>
      </c>
      <c r="AU132" s="836">
        <v>0</v>
      </c>
      <c r="AV132" s="831">
        <v>5</v>
      </c>
      <c r="AW132" s="756">
        <v>0</v>
      </c>
      <c r="AX132" s="391"/>
      <c r="AY132" s="756"/>
      <c r="AZ132" s="379"/>
      <c r="BA132" s="377"/>
      <c r="BB132" s="392"/>
      <c r="BC132" s="392">
        <f t="shared" si="11"/>
        <v>5</v>
      </c>
      <c r="BD132" s="868">
        <v>126</v>
      </c>
      <c r="BE132" s="906" t="s">
        <v>198</v>
      </c>
      <c r="BF132" s="812">
        <v>5</v>
      </c>
    </row>
    <row r="133" spans="2:58" ht="18" customHeight="1">
      <c r="B133" s="350">
        <v>126</v>
      </c>
      <c r="C133" s="365" t="s">
        <v>166</v>
      </c>
      <c r="D133" s="428">
        <v>0</v>
      </c>
      <c r="E133" s="385">
        <v>5</v>
      </c>
      <c r="F133" s="393">
        <v>0</v>
      </c>
      <c r="G133" s="394">
        <v>5</v>
      </c>
      <c r="H133" s="389">
        <v>0</v>
      </c>
      <c r="I133" s="385">
        <v>0</v>
      </c>
      <c r="J133" s="393">
        <v>0</v>
      </c>
      <c r="K133" s="394">
        <v>0</v>
      </c>
      <c r="L133" s="396">
        <v>0</v>
      </c>
      <c r="M133" s="393">
        <v>0</v>
      </c>
      <c r="N133" s="385">
        <v>0</v>
      </c>
      <c r="O133" s="393">
        <v>0</v>
      </c>
      <c r="P133" s="393">
        <v>0</v>
      </c>
      <c r="Q133" s="395">
        <v>0</v>
      </c>
      <c r="R133" s="415">
        <f t="shared" si="13"/>
        <v>10</v>
      </c>
      <c r="S133" s="390">
        <v>0</v>
      </c>
      <c r="T133" s="385">
        <v>0</v>
      </c>
      <c r="U133" s="393">
        <v>0</v>
      </c>
      <c r="V133" s="375">
        <v>0</v>
      </c>
      <c r="W133" s="376">
        <v>0</v>
      </c>
      <c r="X133" s="377">
        <v>0</v>
      </c>
      <c r="Y133" s="377">
        <v>0</v>
      </c>
      <c r="Z133" s="378">
        <v>0</v>
      </c>
      <c r="AA133" s="379">
        <v>0</v>
      </c>
      <c r="AB133" s="377">
        <v>0</v>
      </c>
      <c r="AC133" s="377">
        <v>0</v>
      </c>
      <c r="AD133" s="377">
        <v>0</v>
      </c>
      <c r="AE133" s="377">
        <v>0</v>
      </c>
      <c r="AF133" s="378">
        <v>0</v>
      </c>
      <c r="AG133" s="392">
        <f t="shared" si="14"/>
        <v>0</v>
      </c>
      <c r="AH133" s="390">
        <v>0</v>
      </c>
      <c r="AI133" s="385">
        <v>0</v>
      </c>
      <c r="AJ133" s="393">
        <v>0</v>
      </c>
      <c r="AK133" s="376">
        <v>5</v>
      </c>
      <c r="AL133" s="377">
        <v>0</v>
      </c>
      <c r="AM133" s="377">
        <v>0</v>
      </c>
      <c r="AN133" s="375">
        <v>8</v>
      </c>
      <c r="AO133" s="375">
        <v>5</v>
      </c>
      <c r="AP133" s="377">
        <v>0</v>
      </c>
      <c r="AQ133" s="377">
        <v>0</v>
      </c>
      <c r="AR133" s="379">
        <v>0</v>
      </c>
      <c r="AS133" s="378">
        <v>0</v>
      </c>
      <c r="AT133" s="424">
        <f t="shared" si="15"/>
        <v>18</v>
      </c>
      <c r="AU133" s="836">
        <v>0</v>
      </c>
      <c r="AV133" s="831">
        <v>5</v>
      </c>
      <c r="AW133" s="756">
        <v>0</v>
      </c>
      <c r="AX133" s="391"/>
      <c r="AY133" s="756"/>
      <c r="AZ133" s="379"/>
      <c r="BA133" s="377"/>
      <c r="BB133" s="392"/>
      <c r="BC133" s="392">
        <f t="shared" si="11"/>
        <v>5</v>
      </c>
      <c r="BD133" s="868">
        <v>127</v>
      </c>
      <c r="BE133" s="365" t="s">
        <v>190</v>
      </c>
      <c r="BF133" s="812">
        <v>5</v>
      </c>
    </row>
    <row r="134" spans="2:58" ht="18" customHeight="1">
      <c r="B134" s="350">
        <v>127</v>
      </c>
      <c r="C134" s="366" t="s">
        <v>363</v>
      </c>
      <c r="D134" s="428">
        <v>0</v>
      </c>
      <c r="E134" s="385">
        <v>0</v>
      </c>
      <c r="F134" s="363">
        <v>0</v>
      </c>
      <c r="G134" s="386">
        <v>0</v>
      </c>
      <c r="H134" s="353">
        <v>0</v>
      </c>
      <c r="I134" s="385">
        <v>0</v>
      </c>
      <c r="J134" s="363">
        <v>0</v>
      </c>
      <c r="K134" s="386">
        <v>0</v>
      </c>
      <c r="L134" s="353">
        <v>0</v>
      </c>
      <c r="M134" s="385">
        <v>0</v>
      </c>
      <c r="N134" s="363">
        <v>0</v>
      </c>
      <c r="O134" s="385">
        <v>0</v>
      </c>
      <c r="P134" s="363">
        <v>0</v>
      </c>
      <c r="Q134" s="395">
        <v>0</v>
      </c>
      <c r="R134" s="415">
        <v>0</v>
      </c>
      <c r="S134" s="390">
        <v>0</v>
      </c>
      <c r="T134" s="385">
        <v>0</v>
      </c>
      <c r="U134" s="393">
        <v>0</v>
      </c>
      <c r="V134" s="375">
        <v>0</v>
      </c>
      <c r="W134" s="376">
        <v>0</v>
      </c>
      <c r="X134" s="377">
        <v>0</v>
      </c>
      <c r="Y134" s="377">
        <v>0</v>
      </c>
      <c r="Z134" s="378">
        <v>0</v>
      </c>
      <c r="AA134" s="379">
        <v>0</v>
      </c>
      <c r="AB134" s="377">
        <v>0</v>
      </c>
      <c r="AC134" s="377">
        <v>0</v>
      </c>
      <c r="AD134" s="377">
        <v>0</v>
      </c>
      <c r="AE134" s="377">
        <v>0</v>
      </c>
      <c r="AF134" s="378">
        <v>0</v>
      </c>
      <c r="AG134" s="392">
        <f t="shared" si="14"/>
        <v>0</v>
      </c>
      <c r="AH134" s="390">
        <v>0</v>
      </c>
      <c r="AI134" s="385">
        <v>0</v>
      </c>
      <c r="AJ134" s="393">
        <v>0</v>
      </c>
      <c r="AK134" s="376">
        <v>0</v>
      </c>
      <c r="AL134" s="377">
        <v>0</v>
      </c>
      <c r="AM134" s="377">
        <v>0</v>
      </c>
      <c r="AN134" s="375">
        <v>0</v>
      </c>
      <c r="AO134" s="375">
        <v>0</v>
      </c>
      <c r="AP134" s="377">
        <v>0</v>
      </c>
      <c r="AQ134" s="377">
        <v>0</v>
      </c>
      <c r="AR134" s="379">
        <v>12</v>
      </c>
      <c r="AS134" s="378">
        <v>5</v>
      </c>
      <c r="AT134" s="424">
        <f t="shared" si="15"/>
        <v>17</v>
      </c>
      <c r="AU134" s="836">
        <v>5</v>
      </c>
      <c r="AV134" s="831">
        <v>0</v>
      </c>
      <c r="AW134" s="756">
        <v>0</v>
      </c>
      <c r="AX134" s="391"/>
      <c r="AY134" s="756"/>
      <c r="AZ134" s="379"/>
      <c r="BA134" s="377"/>
      <c r="BB134" s="392"/>
      <c r="BC134" s="392">
        <f t="shared" si="11"/>
        <v>5</v>
      </c>
      <c r="BD134" s="868">
        <v>128</v>
      </c>
      <c r="BE134" s="368" t="s">
        <v>161</v>
      </c>
      <c r="BF134" s="812">
        <v>5</v>
      </c>
    </row>
    <row r="135" spans="2:58" ht="18" customHeight="1">
      <c r="B135" s="350">
        <v>128</v>
      </c>
      <c r="C135" s="365" t="s">
        <v>76</v>
      </c>
      <c r="D135" s="428">
        <v>5</v>
      </c>
      <c r="E135" s="385">
        <v>0</v>
      </c>
      <c r="F135" s="393">
        <v>0</v>
      </c>
      <c r="G135" s="394">
        <v>10</v>
      </c>
      <c r="H135" s="389">
        <v>5</v>
      </c>
      <c r="I135" s="385">
        <v>5</v>
      </c>
      <c r="J135" s="393">
        <v>5</v>
      </c>
      <c r="K135" s="394">
        <v>0</v>
      </c>
      <c r="L135" s="396">
        <v>10</v>
      </c>
      <c r="M135" s="393">
        <v>0</v>
      </c>
      <c r="N135" s="385">
        <v>0</v>
      </c>
      <c r="O135" s="393">
        <v>0</v>
      </c>
      <c r="P135" s="393">
        <v>0</v>
      </c>
      <c r="Q135" s="395">
        <v>0</v>
      </c>
      <c r="R135" s="415">
        <f>SUM(D135:Q135)</f>
        <v>40</v>
      </c>
      <c r="S135" s="390">
        <v>5</v>
      </c>
      <c r="T135" s="385">
        <v>0</v>
      </c>
      <c r="U135" s="393">
        <v>0</v>
      </c>
      <c r="V135" s="375">
        <v>0</v>
      </c>
      <c r="W135" s="376">
        <v>5</v>
      </c>
      <c r="X135" s="377">
        <v>0</v>
      </c>
      <c r="Y135" s="377">
        <v>5</v>
      </c>
      <c r="Z135" s="378">
        <v>5</v>
      </c>
      <c r="AA135" s="379">
        <v>5</v>
      </c>
      <c r="AB135" s="377">
        <v>0</v>
      </c>
      <c r="AC135" s="377">
        <v>0</v>
      </c>
      <c r="AD135" s="377">
        <v>13</v>
      </c>
      <c r="AE135" s="377">
        <v>0</v>
      </c>
      <c r="AF135" s="378">
        <v>0</v>
      </c>
      <c r="AG135" s="392">
        <f t="shared" si="14"/>
        <v>38</v>
      </c>
      <c r="AH135" s="390">
        <v>5</v>
      </c>
      <c r="AI135" s="385">
        <v>5</v>
      </c>
      <c r="AJ135" s="393">
        <v>0</v>
      </c>
      <c r="AK135" s="376">
        <v>0</v>
      </c>
      <c r="AL135" s="377">
        <v>5</v>
      </c>
      <c r="AM135" s="377">
        <v>0</v>
      </c>
      <c r="AN135" s="377">
        <v>0</v>
      </c>
      <c r="AO135" s="377">
        <v>0</v>
      </c>
      <c r="AP135" s="377">
        <v>5</v>
      </c>
      <c r="AQ135" s="377">
        <v>0</v>
      </c>
      <c r="AR135" s="377">
        <v>0</v>
      </c>
      <c r="AS135" s="375">
        <v>0</v>
      </c>
      <c r="AT135" s="424">
        <f t="shared" si="15"/>
        <v>20</v>
      </c>
      <c r="AU135" s="836">
        <v>5</v>
      </c>
      <c r="AV135" s="831">
        <v>5</v>
      </c>
      <c r="AW135" s="756">
        <v>0</v>
      </c>
      <c r="AX135" s="391"/>
      <c r="AY135" s="756"/>
      <c r="AZ135" s="379"/>
      <c r="BA135" s="377"/>
      <c r="BB135" s="391"/>
      <c r="BC135" s="392">
        <f t="shared" si="11"/>
        <v>10</v>
      </c>
      <c r="BD135" s="868">
        <v>129</v>
      </c>
      <c r="BE135" s="906" t="s">
        <v>199</v>
      </c>
      <c r="BF135" s="812">
        <v>5</v>
      </c>
    </row>
    <row r="136" spans="2:58" ht="18" customHeight="1" thickBot="1">
      <c r="B136" s="369">
        <v>129</v>
      </c>
      <c r="C136" s="370" t="s">
        <v>72</v>
      </c>
      <c r="D136" s="800">
        <v>5</v>
      </c>
      <c r="E136" s="433">
        <v>0</v>
      </c>
      <c r="F136" s="434">
        <v>0</v>
      </c>
      <c r="G136" s="435">
        <v>0</v>
      </c>
      <c r="H136" s="436">
        <v>5</v>
      </c>
      <c r="I136" s="433">
        <v>0</v>
      </c>
      <c r="J136" s="434">
        <v>0</v>
      </c>
      <c r="K136" s="435">
        <v>0</v>
      </c>
      <c r="L136" s="437">
        <v>0</v>
      </c>
      <c r="M136" s="434">
        <v>0</v>
      </c>
      <c r="N136" s="433">
        <v>0</v>
      </c>
      <c r="O136" s="434">
        <v>0</v>
      </c>
      <c r="P136" s="434">
        <v>0</v>
      </c>
      <c r="Q136" s="438">
        <v>0</v>
      </c>
      <c r="R136" s="439">
        <f>SUM(D136:Q136)</f>
        <v>10</v>
      </c>
      <c r="S136" s="610">
        <v>0</v>
      </c>
      <c r="T136" s="433">
        <v>0</v>
      </c>
      <c r="U136" s="434">
        <v>0</v>
      </c>
      <c r="V136" s="440">
        <v>0</v>
      </c>
      <c r="W136" s="441">
        <v>0</v>
      </c>
      <c r="X136" s="442">
        <v>0</v>
      </c>
      <c r="Y136" s="442">
        <v>0</v>
      </c>
      <c r="Z136" s="443">
        <v>0</v>
      </c>
      <c r="AA136" s="444">
        <v>0</v>
      </c>
      <c r="AB136" s="442">
        <v>0</v>
      </c>
      <c r="AC136" s="442">
        <v>0</v>
      </c>
      <c r="AD136" s="442">
        <v>0</v>
      </c>
      <c r="AE136" s="442">
        <v>0</v>
      </c>
      <c r="AF136" s="443">
        <v>0</v>
      </c>
      <c r="AG136" s="445">
        <f t="shared" ref="AG136" si="16">SUM(S136:AF136)</f>
        <v>0</v>
      </c>
      <c r="AH136" s="610">
        <v>0</v>
      </c>
      <c r="AI136" s="433">
        <v>0</v>
      </c>
      <c r="AJ136" s="434">
        <v>0</v>
      </c>
      <c r="AK136" s="441">
        <v>0</v>
      </c>
      <c r="AL136" s="442">
        <v>0</v>
      </c>
      <c r="AM136" s="442">
        <v>0</v>
      </c>
      <c r="AN136" s="440">
        <v>0</v>
      </c>
      <c r="AO136" s="440">
        <v>0</v>
      </c>
      <c r="AP136" s="442">
        <v>0</v>
      </c>
      <c r="AQ136" s="442">
        <v>0</v>
      </c>
      <c r="AR136" s="444">
        <v>0</v>
      </c>
      <c r="AS136" s="443">
        <v>0</v>
      </c>
      <c r="AT136" s="445">
        <f t="shared" ref="AT136" si="17">SUM(AH136:AS136)</f>
        <v>0</v>
      </c>
      <c r="AU136" s="758">
        <v>0</v>
      </c>
      <c r="AV136" s="834">
        <v>0</v>
      </c>
      <c r="AW136" s="758">
        <v>0</v>
      </c>
      <c r="AX136" s="759"/>
      <c r="AY136" s="758"/>
      <c r="AZ136" s="444"/>
      <c r="BA136" s="442"/>
      <c r="BB136" s="837"/>
      <c r="BC136" s="872">
        <f t="shared" si="11"/>
        <v>0</v>
      </c>
      <c r="BD136" s="837">
        <v>130</v>
      </c>
      <c r="BE136" s="907" t="s">
        <v>195</v>
      </c>
      <c r="BF136" s="445">
        <v>5</v>
      </c>
    </row>
    <row r="137" spans="2:58" ht="13.8" thickTop="1">
      <c r="AP137" s="267"/>
      <c r="AQ137" s="267"/>
      <c r="AR137" s="267"/>
      <c r="AS137" s="267"/>
      <c r="AT137" s="267"/>
      <c r="AU137" s="267"/>
    </row>
  </sheetData>
  <sortState ref="BE9:BF136">
    <sortCondition descending="1" ref="BF7:BF136"/>
    <sortCondition ref="BE7:BE136"/>
  </sortState>
  <mergeCells count="25">
    <mergeCell ref="S4:V4"/>
    <mergeCell ref="W4:Z4"/>
    <mergeCell ref="AA4:AF4"/>
    <mergeCell ref="AG4:AG5"/>
    <mergeCell ref="AH4:AJ4"/>
    <mergeCell ref="B3:C3"/>
    <mergeCell ref="D3:R3"/>
    <mergeCell ref="B4:B6"/>
    <mergeCell ref="C4:C6"/>
    <mergeCell ref="D4:G4"/>
    <mergeCell ref="H4:K4"/>
    <mergeCell ref="L4:Q4"/>
    <mergeCell ref="R4:R5"/>
    <mergeCell ref="BE3:BF3"/>
    <mergeCell ref="AH3:AT3"/>
    <mergeCell ref="AV3:BC3"/>
    <mergeCell ref="AW4:AX4"/>
    <mergeCell ref="AZ4:BB4"/>
    <mergeCell ref="BC4:BC5"/>
    <mergeCell ref="AP4:AS4"/>
    <mergeCell ref="AT4:AT5"/>
    <mergeCell ref="BF4:BF5"/>
    <mergeCell ref="AK4:AN4"/>
    <mergeCell ref="BE4:BE6"/>
    <mergeCell ref="AU4:AV4"/>
  </mergeCells>
  <pageMargins left="0.31496062992125984" right="0.11811023622047245" top="0.35433070866141736" bottom="0.35433070866141736" header="0.31496062992125984" footer="0.31496062992125984"/>
  <pageSetup paperSize="9" scale="65"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131"/>
  <sheetViews>
    <sheetView tabSelected="1" topLeftCell="A3" zoomScale="75" zoomScaleNormal="75" workbookViewId="0">
      <selection activeCell="Z35" sqref="Z34:Z35"/>
    </sheetView>
  </sheetViews>
  <sheetFormatPr defaultRowHeight="13.2"/>
  <cols>
    <col min="2" max="2" width="7" customWidth="1"/>
    <col min="3" max="3" width="28.44140625" customWidth="1"/>
    <col min="4" max="4" width="8.5546875" customWidth="1"/>
    <col min="5" max="5" width="8.109375" customWidth="1"/>
    <col min="6" max="6" width="8" customWidth="1"/>
    <col min="7" max="7" width="8.5546875" customWidth="1"/>
    <col min="8" max="8" width="8.109375" customWidth="1"/>
    <col min="9" max="13" width="8.5546875" customWidth="1"/>
    <col min="14" max="14" width="8" customWidth="1"/>
    <col min="15" max="15" width="8.5546875" customWidth="1"/>
    <col min="16" max="16" width="8.88671875" customWidth="1"/>
    <col min="17" max="17" width="8.5546875" style="131" bestFit="1" customWidth="1"/>
    <col min="18" max="18" width="12.44140625" customWidth="1"/>
    <col min="19" max="19" width="6.6640625" customWidth="1"/>
    <col min="20" max="20" width="26.5546875" customWidth="1"/>
    <col min="21" max="21" width="12" customWidth="1"/>
  </cols>
  <sheetData>
    <row r="2" spans="2:22" ht="13.8" thickBot="1"/>
    <row r="3" spans="2:22" ht="125.25" customHeight="1" thickTop="1" thickBot="1">
      <c r="B3" s="986"/>
      <c r="C3" s="987"/>
      <c r="D3" s="987"/>
      <c r="E3" s="987"/>
      <c r="F3" s="987"/>
      <c r="G3" s="987"/>
      <c r="H3" s="987"/>
      <c r="I3" s="987"/>
      <c r="J3" s="987"/>
      <c r="K3" s="987"/>
      <c r="L3" s="987"/>
      <c r="M3" s="987"/>
      <c r="N3" s="987"/>
      <c r="O3" s="987"/>
      <c r="P3" s="968"/>
      <c r="Q3" s="968"/>
      <c r="R3" s="969"/>
      <c r="S3" s="986"/>
      <c r="T3" s="987"/>
      <c r="U3" s="1003"/>
    </row>
    <row r="4" spans="2:22" ht="16.5" customHeight="1" thickTop="1" thickBot="1">
      <c r="B4" s="1006" t="s">
        <v>100</v>
      </c>
      <c r="C4" s="1009" t="s">
        <v>8</v>
      </c>
      <c r="D4" s="1012" t="s">
        <v>177</v>
      </c>
      <c r="E4" s="1001"/>
      <c r="F4" s="1001"/>
      <c r="G4" s="1013"/>
      <c r="H4" s="1001" t="s">
        <v>20</v>
      </c>
      <c r="I4" s="1001"/>
      <c r="J4" s="1001"/>
      <c r="K4" s="1002"/>
      <c r="L4" s="1001" t="s">
        <v>178</v>
      </c>
      <c r="M4" s="1001"/>
      <c r="N4" s="1001"/>
      <c r="O4" s="1001"/>
      <c r="P4" s="1001"/>
      <c r="Q4" s="1002"/>
      <c r="R4" s="1004" t="s">
        <v>214</v>
      </c>
      <c r="S4" s="1014" t="s">
        <v>100</v>
      </c>
      <c r="T4" s="1017" t="s">
        <v>8</v>
      </c>
      <c r="U4" s="999" t="s">
        <v>187</v>
      </c>
    </row>
    <row r="5" spans="2:22" ht="15" customHeight="1" thickBot="1">
      <c r="B5" s="1007"/>
      <c r="C5" s="1010"/>
      <c r="D5" s="317" t="s">
        <v>179</v>
      </c>
      <c r="E5" s="89" t="s">
        <v>182</v>
      </c>
      <c r="F5" s="90" t="s">
        <v>180</v>
      </c>
      <c r="G5" s="74" t="s">
        <v>181</v>
      </c>
      <c r="H5" s="154" t="s">
        <v>183</v>
      </c>
      <c r="I5" s="90" t="s">
        <v>184</v>
      </c>
      <c r="J5" s="74" t="s">
        <v>185</v>
      </c>
      <c r="K5" s="113" t="s">
        <v>200</v>
      </c>
      <c r="L5" s="91" t="s">
        <v>186</v>
      </c>
      <c r="M5" s="91" t="s">
        <v>206</v>
      </c>
      <c r="N5" s="73" t="s">
        <v>207</v>
      </c>
      <c r="O5" s="73" t="s">
        <v>208</v>
      </c>
      <c r="P5" s="159" t="s">
        <v>209</v>
      </c>
      <c r="Q5" s="159" t="s">
        <v>210</v>
      </c>
      <c r="R5" s="1005"/>
      <c r="S5" s="1015"/>
      <c r="T5" s="1018"/>
      <c r="U5" s="1000"/>
    </row>
    <row r="6" spans="2:22" ht="16.5" customHeight="1" thickBot="1">
      <c r="B6" s="1008"/>
      <c r="C6" s="1011"/>
      <c r="D6" s="318" t="s">
        <v>118</v>
      </c>
      <c r="E6" s="104" t="s">
        <v>119</v>
      </c>
      <c r="F6" s="104" t="s">
        <v>120</v>
      </c>
      <c r="G6" s="105" t="s">
        <v>121</v>
      </c>
      <c r="H6" s="144" t="s">
        <v>119</v>
      </c>
      <c r="I6" s="134" t="s">
        <v>118</v>
      </c>
      <c r="J6" s="140" t="s">
        <v>121</v>
      </c>
      <c r="K6" s="136" t="s">
        <v>121</v>
      </c>
      <c r="L6" s="109" t="s">
        <v>121</v>
      </c>
      <c r="M6" s="110" t="s">
        <v>213</v>
      </c>
      <c r="N6" s="107" t="s">
        <v>120</v>
      </c>
      <c r="O6" s="160" t="s">
        <v>118</v>
      </c>
      <c r="P6" s="115" t="s">
        <v>212</v>
      </c>
      <c r="Q6" s="147" t="s">
        <v>213</v>
      </c>
      <c r="R6" s="146" t="s">
        <v>30</v>
      </c>
      <c r="S6" s="1016"/>
      <c r="T6" s="1019"/>
      <c r="U6" s="143" t="s">
        <v>30</v>
      </c>
    </row>
    <row r="7" spans="2:22" ht="14.4" thickTop="1">
      <c r="B7" s="75">
        <v>1</v>
      </c>
      <c r="C7" s="304" t="s">
        <v>306</v>
      </c>
      <c r="D7" s="319">
        <v>5</v>
      </c>
      <c r="E7" s="92">
        <v>12</v>
      </c>
      <c r="F7" s="77">
        <v>14</v>
      </c>
      <c r="G7" s="153">
        <v>5</v>
      </c>
      <c r="H7" s="145">
        <v>5</v>
      </c>
      <c r="I7" s="126">
        <v>5</v>
      </c>
      <c r="J7" s="126">
        <v>5</v>
      </c>
      <c r="K7" s="78">
        <v>14</v>
      </c>
      <c r="L7" s="167">
        <v>5</v>
      </c>
      <c r="M7" s="168">
        <v>14</v>
      </c>
      <c r="N7" s="168">
        <v>5</v>
      </c>
      <c r="O7" s="168">
        <v>12</v>
      </c>
      <c r="P7" s="168">
        <v>10</v>
      </c>
      <c r="Q7" s="169">
        <v>5</v>
      </c>
      <c r="R7" s="165">
        <f t="shared" ref="R7:R53" si="0">SUM(D7:Q7)</f>
        <v>116</v>
      </c>
      <c r="S7" s="124">
        <v>1</v>
      </c>
      <c r="T7" s="120" t="s">
        <v>66</v>
      </c>
      <c r="U7" s="174">
        <v>205</v>
      </c>
      <c r="V7" s="114"/>
    </row>
    <row r="8" spans="2:22" ht="13.8">
      <c r="B8" s="79">
        <v>2</v>
      </c>
      <c r="C8" s="305" t="s">
        <v>307</v>
      </c>
      <c r="D8" s="116">
        <v>0</v>
      </c>
      <c r="E8" s="93">
        <v>14</v>
      </c>
      <c r="F8" s="122">
        <v>12</v>
      </c>
      <c r="G8" s="153">
        <v>5</v>
      </c>
      <c r="H8" s="145">
        <v>10</v>
      </c>
      <c r="I8" s="126">
        <v>11</v>
      </c>
      <c r="J8" s="126">
        <v>15</v>
      </c>
      <c r="K8" s="82">
        <v>5</v>
      </c>
      <c r="L8" s="145">
        <v>5</v>
      </c>
      <c r="M8" s="126">
        <v>5</v>
      </c>
      <c r="N8" s="126">
        <v>5</v>
      </c>
      <c r="O8" s="126">
        <v>11</v>
      </c>
      <c r="P8" s="126">
        <v>0</v>
      </c>
      <c r="Q8" s="170">
        <v>5</v>
      </c>
      <c r="R8" s="162">
        <f t="shared" si="0"/>
        <v>103</v>
      </c>
      <c r="S8" s="123">
        <v>2</v>
      </c>
      <c r="T8" s="80" t="s">
        <v>33</v>
      </c>
      <c r="U8" s="163">
        <v>193</v>
      </c>
      <c r="V8" s="114"/>
    </row>
    <row r="9" spans="2:22" ht="13.8">
      <c r="B9" s="79">
        <v>3</v>
      </c>
      <c r="C9" s="306" t="s">
        <v>308</v>
      </c>
      <c r="D9" s="116">
        <v>5</v>
      </c>
      <c r="E9" s="93">
        <v>8</v>
      </c>
      <c r="F9" s="122">
        <v>5</v>
      </c>
      <c r="G9" s="153">
        <v>14</v>
      </c>
      <c r="H9" s="145">
        <v>12</v>
      </c>
      <c r="I9" s="126">
        <v>5</v>
      </c>
      <c r="J9" s="126">
        <v>5</v>
      </c>
      <c r="K9" s="82">
        <v>5</v>
      </c>
      <c r="L9" s="145">
        <v>5</v>
      </c>
      <c r="M9" s="126">
        <v>10</v>
      </c>
      <c r="N9" s="126">
        <v>8</v>
      </c>
      <c r="O9" s="126">
        <v>0</v>
      </c>
      <c r="P9" s="126">
        <v>5</v>
      </c>
      <c r="Q9" s="170">
        <v>14</v>
      </c>
      <c r="R9" s="162">
        <f t="shared" si="0"/>
        <v>101</v>
      </c>
      <c r="S9" s="124">
        <v>3</v>
      </c>
      <c r="T9" s="121" t="s">
        <v>63</v>
      </c>
      <c r="U9" s="163">
        <v>187</v>
      </c>
      <c r="V9" s="114"/>
    </row>
    <row r="10" spans="2:22" ht="13.8">
      <c r="B10" s="79">
        <v>4</v>
      </c>
      <c r="C10" s="306" t="s">
        <v>189</v>
      </c>
      <c r="D10" s="116">
        <v>5</v>
      </c>
      <c r="E10" s="93">
        <v>8</v>
      </c>
      <c r="F10" s="122">
        <v>5</v>
      </c>
      <c r="G10" s="153">
        <v>14</v>
      </c>
      <c r="H10" s="145">
        <v>0</v>
      </c>
      <c r="I10" s="126">
        <v>14</v>
      </c>
      <c r="J10" s="126">
        <v>13</v>
      </c>
      <c r="K10" s="82">
        <v>0</v>
      </c>
      <c r="L10" s="145">
        <v>0</v>
      </c>
      <c r="M10" s="126">
        <v>12</v>
      </c>
      <c r="N10" s="126">
        <v>5</v>
      </c>
      <c r="O10" s="126">
        <v>0</v>
      </c>
      <c r="P10" s="126">
        <v>0</v>
      </c>
      <c r="Q10" s="170">
        <v>0</v>
      </c>
      <c r="R10" s="162">
        <f t="shared" si="0"/>
        <v>76</v>
      </c>
      <c r="S10" s="123">
        <v>4</v>
      </c>
      <c r="T10" s="121" t="s">
        <v>47</v>
      </c>
      <c r="U10" s="163">
        <v>176</v>
      </c>
      <c r="V10" s="114"/>
    </row>
    <row r="11" spans="2:22" ht="13.8">
      <c r="B11" s="79">
        <v>5</v>
      </c>
      <c r="C11" s="305" t="s">
        <v>47</v>
      </c>
      <c r="D11" s="116">
        <v>0</v>
      </c>
      <c r="E11" s="93">
        <v>5</v>
      </c>
      <c r="F11" s="81">
        <v>0</v>
      </c>
      <c r="G11" s="153">
        <v>0</v>
      </c>
      <c r="H11" s="145">
        <v>5</v>
      </c>
      <c r="I11" s="126">
        <v>13</v>
      </c>
      <c r="J11" s="126">
        <v>5</v>
      </c>
      <c r="K11" s="82">
        <v>10</v>
      </c>
      <c r="L11" s="145">
        <v>11</v>
      </c>
      <c r="M11" s="126">
        <v>5</v>
      </c>
      <c r="N11" s="126">
        <v>12</v>
      </c>
      <c r="O11" s="126">
        <v>0</v>
      </c>
      <c r="P11" s="126">
        <v>5</v>
      </c>
      <c r="Q11" s="170">
        <v>5</v>
      </c>
      <c r="R11" s="162">
        <f t="shared" si="0"/>
        <v>76</v>
      </c>
      <c r="S11" s="123">
        <v>5</v>
      </c>
      <c r="T11" s="80" t="s">
        <v>50</v>
      </c>
      <c r="U11" s="163">
        <v>173</v>
      </c>
      <c r="V11" s="114"/>
    </row>
    <row r="12" spans="2:22" ht="13.8">
      <c r="B12" s="79">
        <v>6</v>
      </c>
      <c r="C12" s="306" t="s">
        <v>12</v>
      </c>
      <c r="D12" s="320">
        <v>5</v>
      </c>
      <c r="E12" s="93">
        <v>0</v>
      </c>
      <c r="F12" s="81">
        <v>0</v>
      </c>
      <c r="G12" s="153">
        <v>0</v>
      </c>
      <c r="H12" s="145">
        <v>5</v>
      </c>
      <c r="I12" s="126">
        <v>0</v>
      </c>
      <c r="J12" s="126">
        <v>5</v>
      </c>
      <c r="K12" s="82">
        <v>13</v>
      </c>
      <c r="L12" s="145">
        <v>12</v>
      </c>
      <c r="M12" s="126">
        <v>5</v>
      </c>
      <c r="N12" s="126">
        <v>5</v>
      </c>
      <c r="O12" s="126">
        <v>0</v>
      </c>
      <c r="P12" s="126">
        <v>12</v>
      </c>
      <c r="Q12" s="170">
        <v>12</v>
      </c>
      <c r="R12" s="162">
        <f t="shared" si="0"/>
        <v>74</v>
      </c>
      <c r="S12" s="124">
        <v>6</v>
      </c>
      <c r="T12" s="121" t="s">
        <v>49</v>
      </c>
      <c r="U12" s="163">
        <v>160</v>
      </c>
      <c r="V12" s="114"/>
    </row>
    <row r="13" spans="2:22" ht="13.8">
      <c r="B13" s="79">
        <v>7</v>
      </c>
      <c r="C13" s="306" t="s">
        <v>11</v>
      </c>
      <c r="D13" s="116">
        <v>5</v>
      </c>
      <c r="E13" s="93">
        <v>12</v>
      </c>
      <c r="F13" s="81">
        <v>14</v>
      </c>
      <c r="G13" s="153">
        <v>5</v>
      </c>
      <c r="H13" s="145">
        <v>0</v>
      </c>
      <c r="I13" s="126">
        <v>5</v>
      </c>
      <c r="J13" s="126">
        <v>5</v>
      </c>
      <c r="K13" s="82">
        <v>0</v>
      </c>
      <c r="L13" s="145">
        <v>10</v>
      </c>
      <c r="M13" s="126">
        <v>0</v>
      </c>
      <c r="N13" s="126">
        <v>10</v>
      </c>
      <c r="O13" s="126">
        <v>0</v>
      </c>
      <c r="P13" s="126">
        <v>0</v>
      </c>
      <c r="Q13" s="170">
        <v>5</v>
      </c>
      <c r="R13" s="162">
        <f t="shared" si="0"/>
        <v>71</v>
      </c>
      <c r="S13" s="123">
        <v>7</v>
      </c>
      <c r="T13" s="80" t="s">
        <v>52</v>
      </c>
      <c r="U13" s="163">
        <v>159</v>
      </c>
      <c r="V13" s="114"/>
    </row>
    <row r="14" spans="2:22" ht="13.8">
      <c r="B14" s="79">
        <v>8</v>
      </c>
      <c r="C14" s="307" t="s">
        <v>39</v>
      </c>
      <c r="D14" s="116">
        <v>5</v>
      </c>
      <c r="E14" s="93">
        <v>5</v>
      </c>
      <c r="F14" s="81">
        <v>0</v>
      </c>
      <c r="G14" s="153">
        <v>10</v>
      </c>
      <c r="H14" s="145">
        <v>0</v>
      </c>
      <c r="I14" s="126">
        <v>0</v>
      </c>
      <c r="J14" s="126">
        <v>10</v>
      </c>
      <c r="K14" s="82">
        <v>0</v>
      </c>
      <c r="L14" s="145">
        <v>15</v>
      </c>
      <c r="M14" s="126">
        <v>0</v>
      </c>
      <c r="N14" s="126">
        <v>10</v>
      </c>
      <c r="O14" s="126">
        <v>15</v>
      </c>
      <c r="P14" s="126">
        <v>0</v>
      </c>
      <c r="Q14" s="170">
        <v>0</v>
      </c>
      <c r="R14" s="162">
        <f t="shared" si="0"/>
        <v>70</v>
      </c>
      <c r="S14" s="123">
        <v>8</v>
      </c>
      <c r="T14" s="80" t="s">
        <v>73</v>
      </c>
      <c r="U14" s="163">
        <v>159</v>
      </c>
      <c r="V14" s="114"/>
    </row>
    <row r="15" spans="2:22" ht="13.8">
      <c r="B15" s="79">
        <v>9</v>
      </c>
      <c r="C15" s="306" t="s">
        <v>52</v>
      </c>
      <c r="D15" s="116">
        <v>10</v>
      </c>
      <c r="E15" s="93">
        <v>0</v>
      </c>
      <c r="F15" s="81">
        <v>0</v>
      </c>
      <c r="G15" s="153">
        <v>0</v>
      </c>
      <c r="H15" s="145">
        <v>5</v>
      </c>
      <c r="I15" s="126">
        <v>0</v>
      </c>
      <c r="J15" s="126">
        <v>5</v>
      </c>
      <c r="K15" s="82">
        <v>5</v>
      </c>
      <c r="L15" s="145">
        <v>5</v>
      </c>
      <c r="M15" s="126">
        <v>5</v>
      </c>
      <c r="N15" s="126">
        <v>0</v>
      </c>
      <c r="O15" s="126">
        <v>14</v>
      </c>
      <c r="P15" s="126">
        <v>14</v>
      </c>
      <c r="Q15" s="170">
        <v>5</v>
      </c>
      <c r="R15" s="162">
        <f t="shared" si="0"/>
        <v>68</v>
      </c>
      <c r="S15" s="124">
        <v>9</v>
      </c>
      <c r="T15" s="80" t="s">
        <v>32</v>
      </c>
      <c r="U15" s="163">
        <v>157</v>
      </c>
      <c r="V15" s="114"/>
    </row>
    <row r="16" spans="2:22" ht="13.8">
      <c r="B16" s="79">
        <v>10</v>
      </c>
      <c r="C16" s="306" t="s">
        <v>309</v>
      </c>
      <c r="D16" s="116">
        <v>0</v>
      </c>
      <c r="E16" s="93">
        <v>5</v>
      </c>
      <c r="F16" s="81">
        <v>5</v>
      </c>
      <c r="G16" s="153">
        <v>5</v>
      </c>
      <c r="H16" s="145">
        <v>5</v>
      </c>
      <c r="I16" s="126">
        <v>5</v>
      </c>
      <c r="J16" s="126">
        <v>5</v>
      </c>
      <c r="K16" s="82">
        <v>5</v>
      </c>
      <c r="L16" s="145">
        <v>5</v>
      </c>
      <c r="M16" s="126">
        <v>5</v>
      </c>
      <c r="N16" s="126">
        <v>12</v>
      </c>
      <c r="O16" s="126">
        <v>0</v>
      </c>
      <c r="P16" s="126">
        <v>5</v>
      </c>
      <c r="Q16" s="170">
        <v>5</v>
      </c>
      <c r="R16" s="162">
        <f t="shared" si="0"/>
        <v>67</v>
      </c>
      <c r="S16" s="123">
        <v>10</v>
      </c>
      <c r="T16" s="80" t="s">
        <v>12</v>
      </c>
      <c r="U16" s="163">
        <v>156</v>
      </c>
      <c r="V16" s="114"/>
    </row>
    <row r="17" spans="2:22" ht="13.8">
      <c r="B17" s="79">
        <v>11</v>
      </c>
      <c r="C17" s="306" t="s">
        <v>32</v>
      </c>
      <c r="D17" s="116">
        <v>0</v>
      </c>
      <c r="E17" s="93">
        <v>0</v>
      </c>
      <c r="F17" s="81">
        <v>0</v>
      </c>
      <c r="G17" s="153">
        <v>0</v>
      </c>
      <c r="H17" s="145">
        <v>5</v>
      </c>
      <c r="I17" s="126">
        <v>10</v>
      </c>
      <c r="J17" s="126">
        <v>14</v>
      </c>
      <c r="K17" s="82">
        <v>5</v>
      </c>
      <c r="L17" s="145">
        <v>5</v>
      </c>
      <c r="M17" s="126">
        <v>5</v>
      </c>
      <c r="N17" s="126">
        <v>8</v>
      </c>
      <c r="O17" s="126">
        <v>5</v>
      </c>
      <c r="P17" s="126">
        <v>5</v>
      </c>
      <c r="Q17" s="170">
        <v>5</v>
      </c>
      <c r="R17" s="162">
        <f t="shared" si="0"/>
        <v>67</v>
      </c>
      <c r="S17" s="123">
        <v>11</v>
      </c>
      <c r="T17" s="80" t="s">
        <v>67</v>
      </c>
      <c r="U17" s="163">
        <v>150</v>
      </c>
      <c r="V17" s="114"/>
    </row>
    <row r="18" spans="2:22" ht="13.8">
      <c r="B18" s="79">
        <v>12</v>
      </c>
      <c r="C18" s="306" t="s">
        <v>73</v>
      </c>
      <c r="D18" s="116">
        <v>5</v>
      </c>
      <c r="E18" s="93">
        <v>5</v>
      </c>
      <c r="F18" s="81">
        <v>5</v>
      </c>
      <c r="G18" s="153">
        <v>5</v>
      </c>
      <c r="H18" s="145">
        <v>5</v>
      </c>
      <c r="I18" s="126">
        <v>0</v>
      </c>
      <c r="J18" s="126">
        <v>5</v>
      </c>
      <c r="K18" s="82">
        <v>5</v>
      </c>
      <c r="L18" s="145">
        <v>5</v>
      </c>
      <c r="M18" s="126">
        <v>5</v>
      </c>
      <c r="N18" s="126">
        <v>0</v>
      </c>
      <c r="O18" s="126">
        <v>0</v>
      </c>
      <c r="P18" s="126">
        <v>5</v>
      </c>
      <c r="Q18" s="170">
        <v>14</v>
      </c>
      <c r="R18" s="162">
        <f t="shared" si="0"/>
        <v>64</v>
      </c>
      <c r="S18" s="124">
        <v>12</v>
      </c>
      <c r="T18" s="83" t="s">
        <v>39</v>
      </c>
      <c r="U18" s="163">
        <v>135</v>
      </c>
      <c r="V18" s="114"/>
    </row>
    <row r="19" spans="2:22" ht="13.8">
      <c r="B19" s="79">
        <v>13</v>
      </c>
      <c r="C19" s="306" t="s">
        <v>58</v>
      </c>
      <c r="D19" s="116">
        <v>5</v>
      </c>
      <c r="E19" s="93">
        <v>12</v>
      </c>
      <c r="F19" s="81">
        <v>5</v>
      </c>
      <c r="G19" s="153">
        <v>5</v>
      </c>
      <c r="H19" s="145">
        <v>14</v>
      </c>
      <c r="I19" s="126">
        <v>0</v>
      </c>
      <c r="J19" s="126">
        <v>5</v>
      </c>
      <c r="K19" s="82">
        <v>0</v>
      </c>
      <c r="L19" s="145">
        <v>0</v>
      </c>
      <c r="M19" s="126">
        <v>5</v>
      </c>
      <c r="N19" s="126">
        <v>0</v>
      </c>
      <c r="O19" s="126">
        <v>0</v>
      </c>
      <c r="P19" s="126">
        <v>8</v>
      </c>
      <c r="Q19" s="170">
        <v>0</v>
      </c>
      <c r="R19" s="162">
        <f t="shared" si="0"/>
        <v>59</v>
      </c>
      <c r="S19" s="123">
        <v>13</v>
      </c>
      <c r="T19" s="80" t="s">
        <v>79</v>
      </c>
      <c r="U19" s="163">
        <v>134</v>
      </c>
      <c r="V19" s="114"/>
    </row>
    <row r="20" spans="2:22" ht="13.8">
      <c r="B20" s="79">
        <v>14</v>
      </c>
      <c r="C20" s="305" t="s">
        <v>49</v>
      </c>
      <c r="D20" s="116">
        <v>5</v>
      </c>
      <c r="E20" s="93">
        <v>5</v>
      </c>
      <c r="F20" s="81">
        <v>0</v>
      </c>
      <c r="G20" s="153">
        <v>0</v>
      </c>
      <c r="H20" s="145">
        <v>14</v>
      </c>
      <c r="I20" s="126">
        <v>5</v>
      </c>
      <c r="J20" s="126">
        <v>0</v>
      </c>
      <c r="K20" s="82">
        <v>5</v>
      </c>
      <c r="L20" s="145">
        <v>5</v>
      </c>
      <c r="M20" s="126">
        <v>5</v>
      </c>
      <c r="N20" s="126">
        <v>5</v>
      </c>
      <c r="O20" s="126">
        <v>5</v>
      </c>
      <c r="P20" s="126">
        <v>0</v>
      </c>
      <c r="Q20" s="170">
        <v>5</v>
      </c>
      <c r="R20" s="162">
        <f t="shared" si="0"/>
        <v>59</v>
      </c>
      <c r="S20" s="123">
        <v>14</v>
      </c>
      <c r="T20" s="80" t="s">
        <v>122</v>
      </c>
      <c r="U20" s="163">
        <v>129</v>
      </c>
      <c r="V20" s="114"/>
    </row>
    <row r="21" spans="2:22" ht="13.8">
      <c r="B21" s="79">
        <v>15</v>
      </c>
      <c r="C21" s="305" t="s">
        <v>63</v>
      </c>
      <c r="D21" s="116">
        <v>5</v>
      </c>
      <c r="E21" s="93">
        <v>0</v>
      </c>
      <c r="F21" s="81">
        <v>0</v>
      </c>
      <c r="G21" s="153">
        <v>5</v>
      </c>
      <c r="H21" s="145">
        <v>10</v>
      </c>
      <c r="I21" s="126">
        <v>5</v>
      </c>
      <c r="J21" s="126">
        <v>5</v>
      </c>
      <c r="K21" s="82">
        <v>5</v>
      </c>
      <c r="L21" s="145">
        <v>5</v>
      </c>
      <c r="M21" s="126">
        <v>5</v>
      </c>
      <c r="N21" s="126">
        <v>10</v>
      </c>
      <c r="O21" s="126">
        <v>0</v>
      </c>
      <c r="P21" s="126">
        <v>0</v>
      </c>
      <c r="Q21" s="170">
        <v>0</v>
      </c>
      <c r="R21" s="162">
        <f t="shared" si="0"/>
        <v>55</v>
      </c>
      <c r="S21" s="124">
        <v>15</v>
      </c>
      <c r="T21" s="80" t="s">
        <v>62</v>
      </c>
      <c r="U21" s="163">
        <v>121</v>
      </c>
      <c r="V21" s="114"/>
    </row>
    <row r="22" spans="2:22" ht="13.8">
      <c r="B22" s="79">
        <v>16</v>
      </c>
      <c r="C22" s="306" t="s">
        <v>79</v>
      </c>
      <c r="D22" s="116">
        <v>0</v>
      </c>
      <c r="E22" s="93">
        <v>0</v>
      </c>
      <c r="F22" s="81">
        <v>0</v>
      </c>
      <c r="G22" s="153">
        <v>0</v>
      </c>
      <c r="H22" s="145">
        <v>12</v>
      </c>
      <c r="I22" s="126">
        <v>5</v>
      </c>
      <c r="J22" s="126">
        <v>0</v>
      </c>
      <c r="K22" s="82">
        <v>5</v>
      </c>
      <c r="L22" s="145">
        <v>13</v>
      </c>
      <c r="M22" s="126">
        <v>5</v>
      </c>
      <c r="N22" s="126">
        <v>10</v>
      </c>
      <c r="O22" s="126">
        <v>0</v>
      </c>
      <c r="P22" s="126">
        <v>0</v>
      </c>
      <c r="Q22" s="170">
        <v>5</v>
      </c>
      <c r="R22" s="162">
        <f t="shared" si="0"/>
        <v>55</v>
      </c>
      <c r="S22" s="123">
        <v>16</v>
      </c>
      <c r="T22" s="80" t="s">
        <v>11</v>
      </c>
      <c r="U22" s="163">
        <v>120</v>
      </c>
      <c r="V22" s="114"/>
    </row>
    <row r="23" spans="2:22" ht="13.8">
      <c r="B23" s="79">
        <v>17</v>
      </c>
      <c r="C23" s="306" t="s">
        <v>43</v>
      </c>
      <c r="D23" s="116">
        <v>5</v>
      </c>
      <c r="E23" s="93">
        <v>10</v>
      </c>
      <c r="F23" s="81">
        <v>0</v>
      </c>
      <c r="G23" s="153">
        <v>5</v>
      </c>
      <c r="H23" s="145">
        <v>0</v>
      </c>
      <c r="I23" s="126">
        <v>5</v>
      </c>
      <c r="J23" s="126">
        <v>5</v>
      </c>
      <c r="K23" s="82">
        <v>5</v>
      </c>
      <c r="L23" s="145">
        <v>0</v>
      </c>
      <c r="M23" s="126">
        <v>14</v>
      </c>
      <c r="N23" s="126">
        <v>0</v>
      </c>
      <c r="O23" s="126">
        <v>0</v>
      </c>
      <c r="P23" s="126">
        <v>0</v>
      </c>
      <c r="Q23" s="170">
        <v>5</v>
      </c>
      <c r="R23" s="162">
        <f t="shared" si="0"/>
        <v>54</v>
      </c>
      <c r="S23" s="123">
        <v>17</v>
      </c>
      <c r="T23" s="80" t="s">
        <v>127</v>
      </c>
      <c r="U23" s="163">
        <v>117</v>
      </c>
      <c r="V23" s="114"/>
    </row>
    <row r="24" spans="2:22" ht="13.8">
      <c r="B24" s="79">
        <v>18</v>
      </c>
      <c r="C24" s="306" t="s">
        <v>131</v>
      </c>
      <c r="D24" s="116">
        <v>11</v>
      </c>
      <c r="E24" s="93">
        <v>0</v>
      </c>
      <c r="F24" s="81">
        <v>5</v>
      </c>
      <c r="G24" s="153">
        <v>0</v>
      </c>
      <c r="H24" s="145">
        <v>0</v>
      </c>
      <c r="I24" s="126">
        <v>5</v>
      </c>
      <c r="J24" s="126">
        <v>5</v>
      </c>
      <c r="K24" s="82">
        <v>12</v>
      </c>
      <c r="L24" s="145">
        <v>0</v>
      </c>
      <c r="M24" s="126">
        <v>5</v>
      </c>
      <c r="N24" s="126">
        <v>5</v>
      </c>
      <c r="O24" s="126">
        <v>5</v>
      </c>
      <c r="P24" s="126">
        <v>0</v>
      </c>
      <c r="Q24" s="170">
        <v>0</v>
      </c>
      <c r="R24" s="162">
        <f t="shared" si="0"/>
        <v>53</v>
      </c>
      <c r="S24" s="124">
        <v>18</v>
      </c>
      <c r="T24" s="80" t="s">
        <v>48</v>
      </c>
      <c r="U24" s="163">
        <v>114</v>
      </c>
      <c r="V24" s="114"/>
    </row>
    <row r="25" spans="2:22" ht="13.8">
      <c r="B25" s="79">
        <v>19</v>
      </c>
      <c r="C25" s="306" t="s">
        <v>122</v>
      </c>
      <c r="D25" s="116">
        <v>0</v>
      </c>
      <c r="E25" s="93">
        <v>0</v>
      </c>
      <c r="F25" s="81">
        <v>10</v>
      </c>
      <c r="G25" s="153">
        <v>12</v>
      </c>
      <c r="H25" s="145">
        <v>5</v>
      </c>
      <c r="I25" s="126">
        <v>0</v>
      </c>
      <c r="J25" s="126">
        <v>5</v>
      </c>
      <c r="K25" s="82">
        <v>5</v>
      </c>
      <c r="L25" s="145">
        <v>5</v>
      </c>
      <c r="M25" s="126">
        <v>0</v>
      </c>
      <c r="N25" s="126">
        <v>0</v>
      </c>
      <c r="O25" s="126">
        <v>0</v>
      </c>
      <c r="P25" s="126">
        <v>10</v>
      </c>
      <c r="Q25" s="170">
        <v>0</v>
      </c>
      <c r="R25" s="162">
        <f t="shared" si="0"/>
        <v>52</v>
      </c>
      <c r="S25" s="123">
        <v>19</v>
      </c>
      <c r="T25" s="80" t="s">
        <v>189</v>
      </c>
      <c r="U25" s="163">
        <v>111</v>
      </c>
      <c r="V25" s="114"/>
    </row>
    <row r="26" spans="2:22" ht="13.8">
      <c r="B26" s="79">
        <v>20</v>
      </c>
      <c r="C26" s="306" t="s">
        <v>127</v>
      </c>
      <c r="D26" s="116">
        <v>0</v>
      </c>
      <c r="E26" s="93">
        <v>0</v>
      </c>
      <c r="F26" s="81">
        <v>0</v>
      </c>
      <c r="G26" s="153">
        <v>0</v>
      </c>
      <c r="H26" s="145">
        <v>5</v>
      </c>
      <c r="I26" s="126">
        <v>0</v>
      </c>
      <c r="J26" s="126">
        <v>5</v>
      </c>
      <c r="K26" s="82">
        <v>0</v>
      </c>
      <c r="L26" s="145">
        <v>5</v>
      </c>
      <c r="M26" s="126">
        <v>5</v>
      </c>
      <c r="N26" s="126">
        <v>5</v>
      </c>
      <c r="O26" s="126">
        <v>10</v>
      </c>
      <c r="P26" s="126">
        <v>10</v>
      </c>
      <c r="Q26" s="170">
        <v>5</v>
      </c>
      <c r="R26" s="162">
        <f t="shared" si="0"/>
        <v>50</v>
      </c>
      <c r="S26" s="123">
        <v>20</v>
      </c>
      <c r="T26" s="80" t="s">
        <v>43</v>
      </c>
      <c r="U26" s="163">
        <v>103</v>
      </c>
      <c r="V26" s="114"/>
    </row>
    <row r="27" spans="2:22" ht="13.8">
      <c r="B27" s="79">
        <v>21</v>
      </c>
      <c r="C27" s="307" t="s">
        <v>99</v>
      </c>
      <c r="D27" s="116">
        <v>5</v>
      </c>
      <c r="E27" s="93">
        <v>0</v>
      </c>
      <c r="F27" s="81">
        <v>5</v>
      </c>
      <c r="G27" s="153">
        <v>5</v>
      </c>
      <c r="H27" s="145">
        <v>0</v>
      </c>
      <c r="I27" s="126">
        <v>5</v>
      </c>
      <c r="J27" s="126">
        <v>5</v>
      </c>
      <c r="K27" s="85">
        <v>5</v>
      </c>
      <c r="L27" s="145">
        <v>5</v>
      </c>
      <c r="M27" s="126">
        <v>5</v>
      </c>
      <c r="N27" s="126">
        <v>5</v>
      </c>
      <c r="O27" s="126">
        <v>0</v>
      </c>
      <c r="P27" s="126">
        <v>0</v>
      </c>
      <c r="Q27" s="170">
        <v>5</v>
      </c>
      <c r="R27" s="162">
        <f t="shared" si="0"/>
        <v>50</v>
      </c>
      <c r="S27" s="124">
        <v>21</v>
      </c>
      <c r="T27" s="80" t="s">
        <v>9</v>
      </c>
      <c r="U27" s="163">
        <v>102</v>
      </c>
      <c r="V27" s="114"/>
    </row>
    <row r="28" spans="2:22" ht="13.8">
      <c r="B28" s="79">
        <v>22</v>
      </c>
      <c r="C28" s="306" t="s">
        <v>62</v>
      </c>
      <c r="D28" s="116">
        <v>0</v>
      </c>
      <c r="E28" s="93">
        <v>0</v>
      </c>
      <c r="F28" s="81">
        <v>0</v>
      </c>
      <c r="G28" s="153">
        <v>0</v>
      </c>
      <c r="H28" s="145">
        <v>5</v>
      </c>
      <c r="I28" s="126">
        <v>5</v>
      </c>
      <c r="J28" s="126">
        <v>11</v>
      </c>
      <c r="K28" s="82">
        <v>5</v>
      </c>
      <c r="L28" s="145">
        <v>5</v>
      </c>
      <c r="M28" s="126">
        <v>5</v>
      </c>
      <c r="N28" s="126">
        <v>5</v>
      </c>
      <c r="O28" s="126">
        <v>0</v>
      </c>
      <c r="P28" s="126">
        <v>0</v>
      </c>
      <c r="Q28" s="170">
        <v>5</v>
      </c>
      <c r="R28" s="162">
        <f t="shared" si="0"/>
        <v>46</v>
      </c>
      <c r="S28" s="123">
        <v>22</v>
      </c>
      <c r="T28" s="80" t="s">
        <v>131</v>
      </c>
      <c r="U28" s="163">
        <v>98</v>
      </c>
      <c r="V28" s="114"/>
    </row>
    <row r="29" spans="2:22" ht="13.8">
      <c r="B29" s="79">
        <v>23</v>
      </c>
      <c r="C29" s="306" t="s">
        <v>9</v>
      </c>
      <c r="D29" s="116">
        <v>0</v>
      </c>
      <c r="E29" s="93">
        <v>0</v>
      </c>
      <c r="F29" s="81">
        <v>0</v>
      </c>
      <c r="G29" s="153">
        <v>0</v>
      </c>
      <c r="H29" s="145">
        <v>8</v>
      </c>
      <c r="I29" s="126">
        <v>5</v>
      </c>
      <c r="J29" s="126">
        <v>5</v>
      </c>
      <c r="K29" s="82">
        <v>0</v>
      </c>
      <c r="L29" s="145">
        <v>0</v>
      </c>
      <c r="M29" s="126">
        <v>5</v>
      </c>
      <c r="N29" s="126">
        <v>0</v>
      </c>
      <c r="O29" s="126">
        <v>0</v>
      </c>
      <c r="P29" s="126">
        <v>14</v>
      </c>
      <c r="Q29" s="170">
        <v>5</v>
      </c>
      <c r="R29" s="162">
        <f t="shared" si="0"/>
        <v>42</v>
      </c>
      <c r="S29" s="123">
        <v>23</v>
      </c>
      <c r="T29" s="80" t="s">
        <v>53</v>
      </c>
      <c r="U29" s="163">
        <v>91</v>
      </c>
      <c r="V29" s="114"/>
    </row>
    <row r="30" spans="2:22" ht="13.8">
      <c r="B30" s="79">
        <v>24</v>
      </c>
      <c r="C30" s="306" t="s">
        <v>48</v>
      </c>
      <c r="D30" s="320">
        <v>0</v>
      </c>
      <c r="E30" s="93">
        <v>0</v>
      </c>
      <c r="F30" s="81">
        <v>0</v>
      </c>
      <c r="G30" s="153">
        <v>0</v>
      </c>
      <c r="H30" s="145">
        <v>5</v>
      </c>
      <c r="I30" s="126">
        <v>5</v>
      </c>
      <c r="J30" s="126">
        <v>5</v>
      </c>
      <c r="K30" s="82">
        <v>5</v>
      </c>
      <c r="L30" s="145">
        <v>5</v>
      </c>
      <c r="M30" s="126">
        <v>0</v>
      </c>
      <c r="N30" s="126">
        <v>5</v>
      </c>
      <c r="O30" s="126">
        <v>0</v>
      </c>
      <c r="P30" s="126">
        <v>5</v>
      </c>
      <c r="Q30" s="170">
        <v>5</v>
      </c>
      <c r="R30" s="162">
        <f t="shared" si="0"/>
        <v>40</v>
      </c>
      <c r="S30" s="124">
        <v>24</v>
      </c>
      <c r="T30" s="80" t="s">
        <v>97</v>
      </c>
      <c r="U30" s="163">
        <v>91</v>
      </c>
      <c r="V30" s="114"/>
    </row>
    <row r="31" spans="2:22" ht="13.8">
      <c r="B31" s="79">
        <v>25</v>
      </c>
      <c r="C31" s="307" t="s">
        <v>196</v>
      </c>
      <c r="D31" s="116">
        <v>0</v>
      </c>
      <c r="E31" s="93">
        <v>0</v>
      </c>
      <c r="F31" s="93">
        <v>0</v>
      </c>
      <c r="G31" s="153">
        <v>0</v>
      </c>
      <c r="H31" s="145">
        <v>0</v>
      </c>
      <c r="I31" s="126">
        <v>15</v>
      </c>
      <c r="J31" s="126">
        <v>5</v>
      </c>
      <c r="K31" s="82">
        <v>0</v>
      </c>
      <c r="L31" s="145">
        <v>5</v>
      </c>
      <c r="M31" s="126">
        <v>0</v>
      </c>
      <c r="N31" s="126">
        <v>5</v>
      </c>
      <c r="O31" s="126">
        <v>5</v>
      </c>
      <c r="P31" s="126">
        <v>0</v>
      </c>
      <c r="Q31" s="170">
        <v>5</v>
      </c>
      <c r="R31" s="162">
        <f t="shared" si="0"/>
        <v>40</v>
      </c>
      <c r="S31" s="123">
        <v>25</v>
      </c>
      <c r="T31" s="83" t="s">
        <v>99</v>
      </c>
      <c r="U31" s="163">
        <v>90</v>
      </c>
      <c r="V31" s="114"/>
    </row>
    <row r="32" spans="2:22" ht="13.8">
      <c r="B32" s="79">
        <v>26</v>
      </c>
      <c r="C32" s="306" t="s">
        <v>74</v>
      </c>
      <c r="D32" s="116">
        <v>0</v>
      </c>
      <c r="E32" s="93">
        <v>0</v>
      </c>
      <c r="F32" s="81">
        <v>0</v>
      </c>
      <c r="G32" s="153">
        <v>5</v>
      </c>
      <c r="H32" s="145">
        <v>5</v>
      </c>
      <c r="I32" s="126">
        <v>5</v>
      </c>
      <c r="J32" s="126">
        <v>0</v>
      </c>
      <c r="K32" s="85">
        <v>0</v>
      </c>
      <c r="L32" s="145">
        <v>5</v>
      </c>
      <c r="M32" s="126">
        <v>5</v>
      </c>
      <c r="N32" s="126">
        <v>5</v>
      </c>
      <c r="O32" s="126">
        <v>0</v>
      </c>
      <c r="P32" s="126">
        <v>5</v>
      </c>
      <c r="Q32" s="170">
        <v>5</v>
      </c>
      <c r="R32" s="162">
        <f t="shared" si="0"/>
        <v>40</v>
      </c>
      <c r="S32" s="123">
        <v>26</v>
      </c>
      <c r="T32" s="80" t="s">
        <v>83</v>
      </c>
      <c r="U32" s="163">
        <v>89</v>
      </c>
      <c r="V32" s="114"/>
    </row>
    <row r="33" spans="2:22" ht="13.8">
      <c r="B33" s="79">
        <v>27</v>
      </c>
      <c r="C33" s="306" t="s">
        <v>76</v>
      </c>
      <c r="D33" s="116">
        <v>5</v>
      </c>
      <c r="E33" s="93">
        <v>0</v>
      </c>
      <c r="F33" s="81">
        <v>0</v>
      </c>
      <c r="G33" s="153">
        <v>0</v>
      </c>
      <c r="H33" s="145">
        <v>5</v>
      </c>
      <c r="I33" s="126">
        <v>0</v>
      </c>
      <c r="J33" s="126">
        <v>5</v>
      </c>
      <c r="K33" s="94">
        <v>5</v>
      </c>
      <c r="L33" s="145">
        <v>5</v>
      </c>
      <c r="M33" s="126">
        <v>0</v>
      </c>
      <c r="N33" s="126">
        <v>0</v>
      </c>
      <c r="O33" s="126">
        <v>13</v>
      </c>
      <c r="P33" s="126">
        <v>0</v>
      </c>
      <c r="Q33" s="170">
        <v>0</v>
      </c>
      <c r="R33" s="162">
        <f t="shared" si="0"/>
        <v>38</v>
      </c>
      <c r="S33" s="124">
        <v>27</v>
      </c>
      <c r="T33" s="80" t="s">
        <v>58</v>
      </c>
      <c r="U33" s="163">
        <v>86</v>
      </c>
      <c r="V33" s="114"/>
    </row>
    <row r="34" spans="2:22" ht="13.8">
      <c r="B34" s="79">
        <v>28</v>
      </c>
      <c r="C34" s="306" t="s">
        <v>98</v>
      </c>
      <c r="D34" s="116">
        <v>5</v>
      </c>
      <c r="E34" s="93">
        <v>0</v>
      </c>
      <c r="F34" s="81">
        <v>0</v>
      </c>
      <c r="G34" s="153">
        <v>5</v>
      </c>
      <c r="H34" s="145">
        <v>0</v>
      </c>
      <c r="I34" s="126">
        <v>0</v>
      </c>
      <c r="J34" s="126">
        <v>12</v>
      </c>
      <c r="K34" s="82">
        <v>5</v>
      </c>
      <c r="L34" s="145">
        <v>5</v>
      </c>
      <c r="M34" s="126">
        <v>0</v>
      </c>
      <c r="N34" s="126">
        <v>0</v>
      </c>
      <c r="O34" s="126">
        <v>0</v>
      </c>
      <c r="P34" s="126">
        <v>0</v>
      </c>
      <c r="Q34" s="170">
        <v>5</v>
      </c>
      <c r="R34" s="162">
        <f t="shared" si="0"/>
        <v>37</v>
      </c>
      <c r="S34" s="123">
        <v>28</v>
      </c>
      <c r="T34" s="80" t="s">
        <v>51</v>
      </c>
      <c r="U34" s="163">
        <v>83</v>
      </c>
      <c r="V34" s="114"/>
    </row>
    <row r="35" spans="2:22" ht="13.8">
      <c r="B35" s="79">
        <v>29</v>
      </c>
      <c r="C35" s="306" t="s">
        <v>51</v>
      </c>
      <c r="D35" s="116">
        <v>5</v>
      </c>
      <c r="E35" s="93">
        <v>0</v>
      </c>
      <c r="F35" s="81">
        <v>0</v>
      </c>
      <c r="G35" s="153">
        <v>0</v>
      </c>
      <c r="H35" s="145">
        <v>0</v>
      </c>
      <c r="I35" s="126">
        <v>12</v>
      </c>
      <c r="J35" s="126">
        <v>5</v>
      </c>
      <c r="K35" s="82">
        <v>5</v>
      </c>
      <c r="L35" s="145">
        <v>5</v>
      </c>
      <c r="M35" s="126">
        <v>5</v>
      </c>
      <c r="N35" s="126">
        <v>0</v>
      </c>
      <c r="O35" s="126">
        <v>0</v>
      </c>
      <c r="P35" s="126">
        <v>0</v>
      </c>
      <c r="Q35" s="170">
        <v>0</v>
      </c>
      <c r="R35" s="162">
        <f t="shared" si="0"/>
        <v>37</v>
      </c>
      <c r="S35" s="123">
        <v>29</v>
      </c>
      <c r="T35" s="80" t="s">
        <v>10</v>
      </c>
      <c r="U35" s="163">
        <v>81</v>
      </c>
      <c r="V35" s="114"/>
    </row>
    <row r="36" spans="2:22" ht="13.8">
      <c r="B36" s="79">
        <v>30</v>
      </c>
      <c r="C36" s="306" t="s">
        <v>60</v>
      </c>
      <c r="D36" s="116">
        <v>0</v>
      </c>
      <c r="E36" s="93">
        <v>0</v>
      </c>
      <c r="F36" s="81">
        <v>0</v>
      </c>
      <c r="G36" s="153">
        <v>0</v>
      </c>
      <c r="H36" s="145">
        <v>14</v>
      </c>
      <c r="I36" s="126">
        <v>5</v>
      </c>
      <c r="J36" s="126">
        <v>5</v>
      </c>
      <c r="K36" s="82">
        <v>0</v>
      </c>
      <c r="L36" s="145">
        <v>0</v>
      </c>
      <c r="M36" s="126">
        <v>0</v>
      </c>
      <c r="N36" s="126">
        <v>12</v>
      </c>
      <c r="O36" s="126">
        <v>0</v>
      </c>
      <c r="P36" s="126">
        <v>0</v>
      </c>
      <c r="Q36" s="170">
        <v>0</v>
      </c>
      <c r="R36" s="162">
        <f t="shared" si="0"/>
        <v>36</v>
      </c>
      <c r="S36" s="124">
        <v>30</v>
      </c>
      <c r="T36" s="80" t="s">
        <v>98</v>
      </c>
      <c r="U36" s="163">
        <v>80</v>
      </c>
      <c r="V36" s="114"/>
    </row>
    <row r="37" spans="2:22" ht="13.8">
      <c r="B37" s="79">
        <v>31</v>
      </c>
      <c r="C37" s="306" t="s">
        <v>69</v>
      </c>
      <c r="D37" s="116">
        <v>5</v>
      </c>
      <c r="E37" s="93">
        <v>0</v>
      </c>
      <c r="F37" s="81">
        <v>0</v>
      </c>
      <c r="G37" s="153">
        <v>0</v>
      </c>
      <c r="H37" s="145">
        <v>5</v>
      </c>
      <c r="I37" s="126">
        <v>5</v>
      </c>
      <c r="J37" s="126">
        <v>5</v>
      </c>
      <c r="K37" s="82">
        <v>0</v>
      </c>
      <c r="L37" s="145">
        <v>5</v>
      </c>
      <c r="M37" s="126">
        <v>0</v>
      </c>
      <c r="N37" s="126">
        <v>0</v>
      </c>
      <c r="O37" s="126">
        <v>5</v>
      </c>
      <c r="P37" s="126">
        <v>0</v>
      </c>
      <c r="Q37" s="170">
        <v>5</v>
      </c>
      <c r="R37" s="162">
        <f t="shared" si="0"/>
        <v>35</v>
      </c>
      <c r="S37" s="123">
        <v>31</v>
      </c>
      <c r="T37" s="80" t="s">
        <v>31</v>
      </c>
      <c r="U37" s="163">
        <v>79</v>
      </c>
      <c r="V37" s="114"/>
    </row>
    <row r="38" spans="2:22" ht="13.8">
      <c r="B38" s="79">
        <v>32</v>
      </c>
      <c r="C38" s="306" t="s">
        <v>42</v>
      </c>
      <c r="D38" s="116">
        <v>14</v>
      </c>
      <c r="E38" s="93">
        <v>0</v>
      </c>
      <c r="F38" s="81">
        <v>0</v>
      </c>
      <c r="G38" s="153">
        <v>5</v>
      </c>
      <c r="H38" s="145">
        <v>0</v>
      </c>
      <c r="I38" s="126">
        <v>0</v>
      </c>
      <c r="J38" s="126">
        <v>5</v>
      </c>
      <c r="K38" s="82">
        <v>0</v>
      </c>
      <c r="L38" s="145">
        <v>0</v>
      </c>
      <c r="M38" s="126">
        <v>0</v>
      </c>
      <c r="N38" s="126">
        <v>0</v>
      </c>
      <c r="O38" s="126">
        <v>5</v>
      </c>
      <c r="P38" s="126">
        <v>0</v>
      </c>
      <c r="Q38" s="170">
        <v>5</v>
      </c>
      <c r="R38" s="162">
        <f t="shared" si="0"/>
        <v>34</v>
      </c>
      <c r="S38" s="123">
        <v>32</v>
      </c>
      <c r="T38" s="80" t="s">
        <v>74</v>
      </c>
      <c r="U38" s="163">
        <v>78</v>
      </c>
      <c r="V38" s="114"/>
    </row>
    <row r="39" spans="2:22" ht="13.8">
      <c r="B39" s="79">
        <v>33</v>
      </c>
      <c r="C39" s="306" t="s">
        <v>91</v>
      </c>
      <c r="D39" s="116">
        <v>0</v>
      </c>
      <c r="E39" s="93">
        <v>0</v>
      </c>
      <c r="F39" s="81">
        <v>13</v>
      </c>
      <c r="G39" s="153">
        <v>0</v>
      </c>
      <c r="H39" s="145">
        <v>0</v>
      </c>
      <c r="I39" s="126">
        <v>0</v>
      </c>
      <c r="J39" s="126">
        <v>0</v>
      </c>
      <c r="K39" s="82">
        <v>15</v>
      </c>
      <c r="L39" s="145">
        <v>0</v>
      </c>
      <c r="M39" s="126">
        <v>5</v>
      </c>
      <c r="N39" s="126">
        <v>0</v>
      </c>
      <c r="O39" s="126">
        <v>0</v>
      </c>
      <c r="P39" s="126">
        <v>0</v>
      </c>
      <c r="Q39" s="170">
        <v>0</v>
      </c>
      <c r="R39" s="162">
        <f t="shared" si="0"/>
        <v>33</v>
      </c>
      <c r="S39" s="124">
        <v>33</v>
      </c>
      <c r="T39" s="80" t="s">
        <v>76</v>
      </c>
      <c r="U39" s="163">
        <v>78</v>
      </c>
      <c r="V39" s="114"/>
    </row>
    <row r="40" spans="2:22" ht="13.8">
      <c r="B40" s="79">
        <v>34</v>
      </c>
      <c r="C40" s="306" t="s">
        <v>170</v>
      </c>
      <c r="D40" s="116">
        <v>0</v>
      </c>
      <c r="E40" s="93">
        <v>0</v>
      </c>
      <c r="F40" s="81">
        <v>0</v>
      </c>
      <c r="G40" s="153">
        <v>0</v>
      </c>
      <c r="H40" s="145">
        <v>0</v>
      </c>
      <c r="I40" s="126">
        <v>5</v>
      </c>
      <c r="J40" s="126">
        <v>0</v>
      </c>
      <c r="K40" s="82">
        <v>5</v>
      </c>
      <c r="L40" s="145">
        <v>5</v>
      </c>
      <c r="M40" s="126">
        <v>12</v>
      </c>
      <c r="N40" s="126">
        <v>0</v>
      </c>
      <c r="O40" s="126">
        <v>0</v>
      </c>
      <c r="P40" s="126">
        <v>5</v>
      </c>
      <c r="Q40" s="170">
        <v>0</v>
      </c>
      <c r="R40" s="162">
        <f t="shared" si="0"/>
        <v>32</v>
      </c>
      <c r="S40" s="123">
        <v>34</v>
      </c>
      <c r="T40" s="80" t="s">
        <v>69</v>
      </c>
      <c r="U40" s="163">
        <v>75</v>
      </c>
      <c r="V40" s="114"/>
    </row>
    <row r="41" spans="2:22" ht="13.8">
      <c r="B41" s="79">
        <v>35</v>
      </c>
      <c r="C41" s="307" t="s">
        <v>125</v>
      </c>
      <c r="D41" s="116">
        <v>0</v>
      </c>
      <c r="E41" s="93">
        <v>10</v>
      </c>
      <c r="F41" s="81">
        <v>15</v>
      </c>
      <c r="G41" s="153">
        <v>5</v>
      </c>
      <c r="H41" s="145">
        <v>0</v>
      </c>
      <c r="I41" s="126">
        <v>0</v>
      </c>
      <c r="J41" s="126">
        <v>0</v>
      </c>
      <c r="K41" s="82">
        <v>0</v>
      </c>
      <c r="L41" s="145">
        <v>0</v>
      </c>
      <c r="M41" s="126">
        <v>0</v>
      </c>
      <c r="N41" s="126">
        <v>0</v>
      </c>
      <c r="O41" s="126">
        <v>0</v>
      </c>
      <c r="P41" s="126">
        <v>0</v>
      </c>
      <c r="Q41" s="170">
        <v>0</v>
      </c>
      <c r="R41" s="162">
        <f t="shared" si="0"/>
        <v>30</v>
      </c>
      <c r="S41" s="123">
        <v>35</v>
      </c>
      <c r="T41" s="177" t="s">
        <v>42</v>
      </c>
      <c r="U41" s="178">
        <v>74</v>
      </c>
      <c r="V41" s="114"/>
    </row>
    <row r="42" spans="2:22" ht="13.8">
      <c r="B42" s="79">
        <v>36</v>
      </c>
      <c r="C42" s="306" t="s">
        <v>53</v>
      </c>
      <c r="D42" s="320">
        <v>15</v>
      </c>
      <c r="E42" s="93">
        <v>0</v>
      </c>
      <c r="F42" s="81">
        <v>0</v>
      </c>
      <c r="G42" s="153">
        <v>5</v>
      </c>
      <c r="H42" s="145">
        <v>5</v>
      </c>
      <c r="I42" s="126">
        <v>0</v>
      </c>
      <c r="J42" s="126">
        <v>0</v>
      </c>
      <c r="K42" s="82">
        <v>0</v>
      </c>
      <c r="L42" s="145">
        <v>0</v>
      </c>
      <c r="M42" s="126">
        <v>0</v>
      </c>
      <c r="N42" s="126">
        <v>0</v>
      </c>
      <c r="O42" s="126">
        <v>0</v>
      </c>
      <c r="P42" s="126">
        <v>0</v>
      </c>
      <c r="Q42" s="170">
        <v>5</v>
      </c>
      <c r="R42" s="162">
        <f t="shared" si="0"/>
        <v>30</v>
      </c>
      <c r="S42" s="124">
        <v>36</v>
      </c>
      <c r="T42" s="83" t="s">
        <v>125</v>
      </c>
      <c r="U42" s="163">
        <v>71</v>
      </c>
      <c r="V42" s="114"/>
    </row>
    <row r="43" spans="2:22" ht="13.8">
      <c r="B43" s="79">
        <v>37</v>
      </c>
      <c r="C43" s="306" t="s">
        <v>97</v>
      </c>
      <c r="D43" s="116">
        <v>0</v>
      </c>
      <c r="E43" s="93">
        <v>0</v>
      </c>
      <c r="F43" s="81">
        <v>0</v>
      </c>
      <c r="G43" s="153">
        <v>0</v>
      </c>
      <c r="H43" s="145">
        <v>5</v>
      </c>
      <c r="I43" s="126">
        <v>5</v>
      </c>
      <c r="J43" s="126">
        <v>5</v>
      </c>
      <c r="K43" s="82">
        <v>0</v>
      </c>
      <c r="L43" s="145">
        <v>5</v>
      </c>
      <c r="M43" s="126">
        <v>5</v>
      </c>
      <c r="N43" s="126">
        <v>0</v>
      </c>
      <c r="O43" s="126">
        <v>0</v>
      </c>
      <c r="P43" s="126">
        <v>0</v>
      </c>
      <c r="Q43" s="170">
        <v>5</v>
      </c>
      <c r="R43" s="162">
        <f t="shared" si="0"/>
        <v>30</v>
      </c>
      <c r="S43" s="123">
        <v>37</v>
      </c>
      <c r="T43" s="80" t="s">
        <v>91</v>
      </c>
      <c r="U43" s="163">
        <v>70</v>
      </c>
      <c r="V43" s="114"/>
    </row>
    <row r="44" spans="2:22" ht="13.8">
      <c r="B44" s="79">
        <v>38</v>
      </c>
      <c r="C44" s="307" t="s">
        <v>90</v>
      </c>
      <c r="D44" s="116">
        <v>12</v>
      </c>
      <c r="E44" s="93">
        <v>5</v>
      </c>
      <c r="F44" s="81">
        <v>0</v>
      </c>
      <c r="G44" s="153">
        <v>5</v>
      </c>
      <c r="H44" s="145">
        <v>0</v>
      </c>
      <c r="I44" s="126">
        <v>5</v>
      </c>
      <c r="J44" s="126">
        <v>0</v>
      </c>
      <c r="K44" s="82">
        <v>0</v>
      </c>
      <c r="L44" s="145">
        <v>0</v>
      </c>
      <c r="M44" s="126">
        <v>0</v>
      </c>
      <c r="N44" s="126">
        <v>0</v>
      </c>
      <c r="O44" s="126">
        <v>0</v>
      </c>
      <c r="P44" s="126">
        <v>0</v>
      </c>
      <c r="Q44" s="170">
        <v>0</v>
      </c>
      <c r="R44" s="162">
        <f t="shared" si="0"/>
        <v>27</v>
      </c>
      <c r="S44" s="123">
        <v>38</v>
      </c>
      <c r="T44" s="80" t="s">
        <v>60</v>
      </c>
      <c r="U44" s="163">
        <v>69</v>
      </c>
      <c r="V44" s="114"/>
    </row>
    <row r="45" spans="2:22" ht="13.8">
      <c r="B45" s="79">
        <v>39</v>
      </c>
      <c r="C45" s="308" t="s">
        <v>31</v>
      </c>
      <c r="D45" s="321">
        <v>5</v>
      </c>
      <c r="E45" s="93">
        <v>0</v>
      </c>
      <c r="F45" s="81">
        <v>11</v>
      </c>
      <c r="G45" s="153">
        <v>0</v>
      </c>
      <c r="H45" s="145">
        <v>5</v>
      </c>
      <c r="I45" s="126">
        <v>0</v>
      </c>
      <c r="J45" s="126">
        <v>0</v>
      </c>
      <c r="K45" s="87">
        <v>0</v>
      </c>
      <c r="L45" s="145">
        <v>0</v>
      </c>
      <c r="M45" s="126">
        <v>5</v>
      </c>
      <c r="N45" s="126">
        <v>0</v>
      </c>
      <c r="O45" s="126">
        <v>0</v>
      </c>
      <c r="P45" s="126">
        <v>0</v>
      </c>
      <c r="Q45" s="170">
        <v>0</v>
      </c>
      <c r="R45" s="162">
        <f t="shared" si="0"/>
        <v>26</v>
      </c>
      <c r="S45" s="124">
        <v>39</v>
      </c>
      <c r="T45" s="86" t="s">
        <v>61</v>
      </c>
      <c r="U45" s="163">
        <v>68</v>
      </c>
      <c r="V45" s="114"/>
    </row>
    <row r="46" spans="2:22" ht="13.8">
      <c r="B46" s="79">
        <v>40</v>
      </c>
      <c r="C46" s="306" t="s">
        <v>54</v>
      </c>
      <c r="D46" s="116">
        <v>5</v>
      </c>
      <c r="E46" s="93">
        <v>5</v>
      </c>
      <c r="F46" s="81">
        <v>0</v>
      </c>
      <c r="G46" s="153">
        <v>5</v>
      </c>
      <c r="H46" s="145">
        <v>0</v>
      </c>
      <c r="I46" s="126">
        <v>5</v>
      </c>
      <c r="J46" s="126">
        <v>0</v>
      </c>
      <c r="K46" s="82">
        <v>0</v>
      </c>
      <c r="L46" s="145">
        <v>5</v>
      </c>
      <c r="M46" s="126">
        <v>0</v>
      </c>
      <c r="N46" s="126">
        <v>0</v>
      </c>
      <c r="O46" s="126">
        <v>0</v>
      </c>
      <c r="P46" s="126">
        <v>0</v>
      </c>
      <c r="Q46" s="170">
        <v>0</v>
      </c>
      <c r="R46" s="162">
        <f t="shared" si="0"/>
        <v>25</v>
      </c>
      <c r="S46" s="123">
        <v>40</v>
      </c>
      <c r="T46" s="80" t="s">
        <v>80</v>
      </c>
      <c r="U46" s="163">
        <v>63</v>
      </c>
      <c r="V46" s="114"/>
    </row>
    <row r="47" spans="2:22" ht="13.8">
      <c r="B47" s="79">
        <v>41</v>
      </c>
      <c r="C47" s="306" t="s">
        <v>57</v>
      </c>
      <c r="D47" s="116">
        <v>5</v>
      </c>
      <c r="E47" s="93">
        <v>0</v>
      </c>
      <c r="F47" s="93">
        <v>0</v>
      </c>
      <c r="G47" s="153">
        <v>5</v>
      </c>
      <c r="H47" s="145">
        <v>5</v>
      </c>
      <c r="I47" s="126">
        <v>0</v>
      </c>
      <c r="J47" s="126">
        <v>0</v>
      </c>
      <c r="K47" s="82">
        <v>0</v>
      </c>
      <c r="L47" s="145">
        <v>5</v>
      </c>
      <c r="M47" s="126">
        <v>0</v>
      </c>
      <c r="N47" s="126">
        <v>0</v>
      </c>
      <c r="O47" s="126">
        <v>5</v>
      </c>
      <c r="P47" s="126">
        <v>0</v>
      </c>
      <c r="Q47" s="170">
        <v>0</v>
      </c>
      <c r="R47" s="162">
        <f t="shared" si="0"/>
        <v>25</v>
      </c>
      <c r="S47" s="123">
        <v>41</v>
      </c>
      <c r="T47" s="80" t="s">
        <v>54</v>
      </c>
      <c r="U47" s="163">
        <v>62</v>
      </c>
      <c r="V47" s="114"/>
    </row>
    <row r="48" spans="2:22" ht="13.8">
      <c r="B48" s="79">
        <v>42</v>
      </c>
      <c r="C48" s="306" t="s">
        <v>141</v>
      </c>
      <c r="D48" s="116">
        <v>0</v>
      </c>
      <c r="E48" s="93">
        <v>0</v>
      </c>
      <c r="F48" s="81">
        <v>0</v>
      </c>
      <c r="G48" s="153">
        <v>0</v>
      </c>
      <c r="H48" s="145">
        <v>0</v>
      </c>
      <c r="I48" s="126">
        <v>5</v>
      </c>
      <c r="J48" s="126">
        <v>0</v>
      </c>
      <c r="K48" s="82">
        <v>0</v>
      </c>
      <c r="L48" s="145">
        <v>0</v>
      </c>
      <c r="M48" s="126">
        <v>10</v>
      </c>
      <c r="N48" s="126">
        <v>0</v>
      </c>
      <c r="O48" s="126">
        <v>0</v>
      </c>
      <c r="P48" s="126">
        <v>5</v>
      </c>
      <c r="Q48" s="170">
        <v>5</v>
      </c>
      <c r="R48" s="162">
        <f t="shared" si="0"/>
        <v>25</v>
      </c>
      <c r="S48" s="124">
        <v>42</v>
      </c>
      <c r="T48" s="80" t="s">
        <v>82</v>
      </c>
      <c r="U48" s="163">
        <v>62</v>
      </c>
      <c r="V48" s="114"/>
    </row>
    <row r="49" spans="2:22" ht="13.8">
      <c r="B49" s="79">
        <v>43</v>
      </c>
      <c r="C49" s="306" t="s">
        <v>130</v>
      </c>
      <c r="D49" s="116">
        <v>0</v>
      </c>
      <c r="E49" s="93">
        <v>0</v>
      </c>
      <c r="F49" s="81">
        <v>0</v>
      </c>
      <c r="G49" s="153">
        <v>0</v>
      </c>
      <c r="H49" s="145">
        <v>5</v>
      </c>
      <c r="I49" s="126">
        <v>5</v>
      </c>
      <c r="J49" s="126">
        <v>0</v>
      </c>
      <c r="K49" s="82">
        <v>0</v>
      </c>
      <c r="L49" s="145">
        <v>5</v>
      </c>
      <c r="M49" s="126">
        <v>0</v>
      </c>
      <c r="N49" s="126">
        <v>5</v>
      </c>
      <c r="O49" s="126">
        <v>0</v>
      </c>
      <c r="P49" s="126">
        <v>5</v>
      </c>
      <c r="Q49" s="170">
        <v>0</v>
      </c>
      <c r="R49" s="162">
        <f t="shared" si="0"/>
        <v>25</v>
      </c>
      <c r="S49" s="123">
        <v>43</v>
      </c>
      <c r="T49" s="80" t="s">
        <v>130</v>
      </c>
      <c r="U49" s="163">
        <v>60</v>
      </c>
      <c r="V49" s="114"/>
    </row>
    <row r="50" spans="2:22" ht="13.8">
      <c r="B50" s="79">
        <v>44</v>
      </c>
      <c r="C50" s="306" t="s">
        <v>152</v>
      </c>
      <c r="D50" s="116">
        <v>5</v>
      </c>
      <c r="E50" s="93">
        <v>0</v>
      </c>
      <c r="F50" s="81">
        <v>5</v>
      </c>
      <c r="G50" s="153">
        <v>0</v>
      </c>
      <c r="H50" s="145">
        <v>0</v>
      </c>
      <c r="I50" s="126">
        <v>0</v>
      </c>
      <c r="J50" s="126">
        <v>0</v>
      </c>
      <c r="K50" s="82">
        <v>5</v>
      </c>
      <c r="L50" s="145">
        <v>5</v>
      </c>
      <c r="M50" s="126">
        <v>0</v>
      </c>
      <c r="N50" s="126">
        <v>0</v>
      </c>
      <c r="O50" s="126">
        <v>0</v>
      </c>
      <c r="P50" s="126">
        <v>0</v>
      </c>
      <c r="Q50" s="170">
        <v>5</v>
      </c>
      <c r="R50" s="162">
        <f t="shared" si="0"/>
        <v>25</v>
      </c>
      <c r="S50" s="123">
        <v>44</v>
      </c>
      <c r="T50" s="80" t="s">
        <v>92</v>
      </c>
      <c r="U50" s="163">
        <v>60</v>
      </c>
      <c r="V50" s="114"/>
    </row>
    <row r="51" spans="2:22" ht="13.8">
      <c r="B51" s="79">
        <v>45</v>
      </c>
      <c r="C51" s="306" t="s">
        <v>92</v>
      </c>
      <c r="D51" s="320">
        <v>5</v>
      </c>
      <c r="E51" s="93">
        <v>0</v>
      </c>
      <c r="F51" s="81">
        <v>0</v>
      </c>
      <c r="G51" s="153">
        <v>5</v>
      </c>
      <c r="H51" s="145">
        <v>0</v>
      </c>
      <c r="I51" s="126">
        <v>0</v>
      </c>
      <c r="J51" s="126">
        <v>0</v>
      </c>
      <c r="K51" s="82">
        <v>0</v>
      </c>
      <c r="L51" s="145">
        <v>0</v>
      </c>
      <c r="M51" s="126">
        <v>5</v>
      </c>
      <c r="N51" s="126">
        <v>5</v>
      </c>
      <c r="O51" s="126">
        <v>5</v>
      </c>
      <c r="P51" s="126">
        <v>0</v>
      </c>
      <c r="Q51" s="170">
        <v>0</v>
      </c>
      <c r="R51" s="162">
        <f t="shared" si="0"/>
        <v>25</v>
      </c>
      <c r="S51" s="124">
        <v>45</v>
      </c>
      <c r="T51" s="80" t="s">
        <v>126</v>
      </c>
      <c r="U51" s="163">
        <v>55</v>
      </c>
      <c r="V51" s="114"/>
    </row>
    <row r="52" spans="2:22" ht="13.8">
      <c r="B52" s="79">
        <v>46</v>
      </c>
      <c r="C52" s="307" t="s">
        <v>138</v>
      </c>
      <c r="D52" s="116">
        <v>13</v>
      </c>
      <c r="E52" s="93">
        <v>0</v>
      </c>
      <c r="F52" s="81">
        <v>5</v>
      </c>
      <c r="G52" s="153">
        <v>0</v>
      </c>
      <c r="H52" s="145">
        <v>0</v>
      </c>
      <c r="I52" s="126">
        <v>0</v>
      </c>
      <c r="J52" s="126">
        <v>5</v>
      </c>
      <c r="K52" s="82">
        <v>0</v>
      </c>
      <c r="L52" s="145">
        <v>0</v>
      </c>
      <c r="M52" s="126">
        <v>0</v>
      </c>
      <c r="N52" s="126">
        <v>0</v>
      </c>
      <c r="O52" s="126">
        <v>0</v>
      </c>
      <c r="P52" s="126">
        <v>0</v>
      </c>
      <c r="Q52" s="170">
        <v>0</v>
      </c>
      <c r="R52" s="162">
        <f t="shared" si="0"/>
        <v>23</v>
      </c>
      <c r="S52" s="123">
        <v>46</v>
      </c>
      <c r="T52" s="80" t="s">
        <v>141</v>
      </c>
      <c r="U52" s="163">
        <v>55</v>
      </c>
      <c r="V52" s="114"/>
    </row>
    <row r="53" spans="2:22" ht="13.8">
      <c r="B53" s="79">
        <v>47</v>
      </c>
      <c r="C53" s="307" t="s">
        <v>88</v>
      </c>
      <c r="D53" s="116">
        <v>5</v>
      </c>
      <c r="E53" s="93">
        <v>0</v>
      </c>
      <c r="F53" s="81">
        <v>0</v>
      </c>
      <c r="G53" s="153">
        <v>12</v>
      </c>
      <c r="H53" s="145">
        <v>0</v>
      </c>
      <c r="I53" s="126">
        <v>0</v>
      </c>
      <c r="J53" s="126">
        <v>0</v>
      </c>
      <c r="K53" s="82">
        <v>0</v>
      </c>
      <c r="L53" s="145">
        <v>0</v>
      </c>
      <c r="M53" s="126">
        <v>5</v>
      </c>
      <c r="N53" s="126">
        <v>0</v>
      </c>
      <c r="O53" s="126">
        <v>0</v>
      </c>
      <c r="P53" s="126">
        <v>0</v>
      </c>
      <c r="Q53" s="170">
        <v>0</v>
      </c>
      <c r="R53" s="162">
        <f t="shared" si="0"/>
        <v>22</v>
      </c>
      <c r="S53" s="123">
        <v>47</v>
      </c>
      <c r="T53" s="83" t="s">
        <v>196</v>
      </c>
      <c r="U53" s="163">
        <v>55</v>
      </c>
      <c r="V53" s="114"/>
    </row>
    <row r="54" spans="2:22" ht="13.8">
      <c r="B54" s="79">
        <v>48</v>
      </c>
      <c r="C54" s="306" t="s">
        <v>126</v>
      </c>
      <c r="D54" s="320">
        <v>0</v>
      </c>
      <c r="E54" s="93">
        <v>0</v>
      </c>
      <c r="F54" s="81">
        <v>5</v>
      </c>
      <c r="G54" s="153">
        <v>0</v>
      </c>
      <c r="H54" s="145">
        <v>0</v>
      </c>
      <c r="I54" s="126">
        <v>5</v>
      </c>
      <c r="J54" s="126">
        <v>0</v>
      </c>
      <c r="K54" s="82">
        <v>0</v>
      </c>
      <c r="L54" s="145">
        <v>5</v>
      </c>
      <c r="M54" s="126">
        <v>5</v>
      </c>
      <c r="N54" s="126">
        <v>0</v>
      </c>
      <c r="O54" s="126">
        <v>0</v>
      </c>
      <c r="P54" s="126">
        <v>0</v>
      </c>
      <c r="Q54" s="170">
        <v>0</v>
      </c>
      <c r="R54" s="162">
        <f t="shared" ref="R54:R59" si="1">SUM(D54:O54)</f>
        <v>20</v>
      </c>
      <c r="S54" s="124">
        <v>48</v>
      </c>
      <c r="T54" s="80" t="s">
        <v>152</v>
      </c>
      <c r="U54" s="163">
        <v>55</v>
      </c>
      <c r="V54" s="114"/>
    </row>
    <row r="55" spans="2:22" ht="13.8">
      <c r="B55" s="79">
        <v>49</v>
      </c>
      <c r="C55" s="306" t="s">
        <v>146</v>
      </c>
      <c r="D55" s="116">
        <v>0</v>
      </c>
      <c r="E55" s="93">
        <v>0</v>
      </c>
      <c r="F55" s="93">
        <v>0</v>
      </c>
      <c r="G55" s="153">
        <v>0</v>
      </c>
      <c r="H55" s="145">
        <v>0</v>
      </c>
      <c r="I55" s="126">
        <v>0</v>
      </c>
      <c r="J55" s="126">
        <v>5</v>
      </c>
      <c r="K55" s="82">
        <v>5</v>
      </c>
      <c r="L55" s="145">
        <v>5</v>
      </c>
      <c r="M55" s="126">
        <v>0</v>
      </c>
      <c r="N55" s="126">
        <v>0</v>
      </c>
      <c r="O55" s="126">
        <v>5</v>
      </c>
      <c r="P55" s="126">
        <v>0</v>
      </c>
      <c r="Q55" s="170">
        <v>0</v>
      </c>
      <c r="R55" s="162">
        <f t="shared" si="1"/>
        <v>20</v>
      </c>
      <c r="S55" s="123">
        <v>49</v>
      </c>
      <c r="T55" s="80" t="s">
        <v>14</v>
      </c>
      <c r="U55" s="163">
        <v>55</v>
      </c>
      <c r="V55" s="114"/>
    </row>
    <row r="56" spans="2:22" ht="13.8">
      <c r="B56" s="79">
        <v>50</v>
      </c>
      <c r="C56" s="306" t="s">
        <v>10</v>
      </c>
      <c r="D56" s="320">
        <v>0</v>
      </c>
      <c r="E56" s="93">
        <v>5</v>
      </c>
      <c r="F56" s="81">
        <v>5</v>
      </c>
      <c r="G56" s="153">
        <v>0</v>
      </c>
      <c r="H56" s="145">
        <v>0</v>
      </c>
      <c r="I56" s="126">
        <v>5</v>
      </c>
      <c r="J56" s="126">
        <v>0</v>
      </c>
      <c r="K56" s="85">
        <v>0</v>
      </c>
      <c r="L56" s="145">
        <v>5</v>
      </c>
      <c r="M56" s="126">
        <v>0</v>
      </c>
      <c r="N56" s="126">
        <v>0</v>
      </c>
      <c r="O56" s="126">
        <v>0</v>
      </c>
      <c r="P56" s="126">
        <v>0</v>
      </c>
      <c r="Q56" s="170">
        <v>5</v>
      </c>
      <c r="R56" s="265">
        <f t="shared" si="1"/>
        <v>20</v>
      </c>
      <c r="S56" s="123">
        <v>50</v>
      </c>
      <c r="T56" s="80" t="s">
        <v>68</v>
      </c>
      <c r="U56" s="163">
        <v>54</v>
      </c>
      <c r="V56" s="114"/>
    </row>
    <row r="57" spans="2:22" ht="13.8">
      <c r="B57" s="75">
        <v>51</v>
      </c>
      <c r="C57" s="309" t="s">
        <v>89</v>
      </c>
      <c r="D57" s="319">
        <v>0</v>
      </c>
      <c r="E57" s="92">
        <v>0</v>
      </c>
      <c r="F57" s="122">
        <v>0</v>
      </c>
      <c r="G57" s="183">
        <v>0</v>
      </c>
      <c r="H57" s="184">
        <v>5</v>
      </c>
      <c r="I57" s="185">
        <v>5</v>
      </c>
      <c r="J57" s="185">
        <v>0</v>
      </c>
      <c r="K57" s="78">
        <v>0</v>
      </c>
      <c r="L57" s="184">
        <v>0</v>
      </c>
      <c r="M57" s="185">
        <v>5</v>
      </c>
      <c r="N57" s="185">
        <v>0</v>
      </c>
      <c r="O57" s="185">
        <v>5</v>
      </c>
      <c r="P57" s="185">
        <v>0</v>
      </c>
      <c r="Q57" s="186">
        <v>0</v>
      </c>
      <c r="R57" s="166">
        <f t="shared" si="1"/>
        <v>20</v>
      </c>
      <c r="S57" s="124">
        <v>51</v>
      </c>
      <c r="T57" s="83" t="s">
        <v>90</v>
      </c>
      <c r="U57" s="174">
        <v>52</v>
      </c>
      <c r="V57" s="114"/>
    </row>
    <row r="58" spans="2:22" ht="13.8">
      <c r="B58" s="79">
        <v>52</v>
      </c>
      <c r="C58" s="306" t="s">
        <v>55</v>
      </c>
      <c r="D58" s="116">
        <v>0</v>
      </c>
      <c r="E58" s="93">
        <v>5</v>
      </c>
      <c r="F58" s="81">
        <v>5</v>
      </c>
      <c r="G58" s="153">
        <v>0</v>
      </c>
      <c r="H58" s="145">
        <v>0</v>
      </c>
      <c r="I58" s="126">
        <v>5</v>
      </c>
      <c r="J58" s="126">
        <v>0</v>
      </c>
      <c r="K58" s="82">
        <v>0</v>
      </c>
      <c r="L58" s="145">
        <v>0</v>
      </c>
      <c r="M58" s="126">
        <v>5</v>
      </c>
      <c r="N58" s="126">
        <v>0</v>
      </c>
      <c r="O58" s="126">
        <v>0</v>
      </c>
      <c r="P58" s="126">
        <v>0</v>
      </c>
      <c r="Q58" s="170">
        <v>5</v>
      </c>
      <c r="R58" s="162">
        <f t="shared" si="1"/>
        <v>20</v>
      </c>
      <c r="S58" s="123">
        <v>52</v>
      </c>
      <c r="T58" s="83" t="s">
        <v>70</v>
      </c>
      <c r="U58" s="163">
        <v>52</v>
      </c>
      <c r="V58" s="114"/>
    </row>
    <row r="59" spans="2:22" ht="13.8">
      <c r="B59" s="79">
        <v>53</v>
      </c>
      <c r="C59" s="307" t="s">
        <v>151</v>
      </c>
      <c r="D59" s="116">
        <v>0</v>
      </c>
      <c r="E59" s="93">
        <v>5</v>
      </c>
      <c r="F59" s="81">
        <v>0</v>
      </c>
      <c r="G59" s="153">
        <v>5</v>
      </c>
      <c r="H59" s="145">
        <v>0</v>
      </c>
      <c r="I59" s="126">
        <v>0</v>
      </c>
      <c r="J59" s="126">
        <v>0</v>
      </c>
      <c r="K59" s="82">
        <v>5</v>
      </c>
      <c r="L59" s="145">
        <v>0</v>
      </c>
      <c r="M59" s="126">
        <v>5</v>
      </c>
      <c r="N59" s="126">
        <v>0</v>
      </c>
      <c r="O59" s="126">
        <v>0</v>
      </c>
      <c r="P59" s="126">
        <v>0</v>
      </c>
      <c r="Q59" s="170">
        <v>0</v>
      </c>
      <c r="R59" s="162">
        <f t="shared" si="1"/>
        <v>20</v>
      </c>
      <c r="S59" s="123">
        <v>53</v>
      </c>
      <c r="T59" s="80" t="s">
        <v>123</v>
      </c>
      <c r="U59" s="163">
        <v>51</v>
      </c>
      <c r="V59" s="114"/>
    </row>
    <row r="60" spans="2:22" ht="13.8">
      <c r="B60" s="79">
        <v>54</v>
      </c>
      <c r="C60" s="306" t="s">
        <v>87</v>
      </c>
      <c r="D60" s="116">
        <v>0</v>
      </c>
      <c r="E60" s="93">
        <v>0</v>
      </c>
      <c r="F60" s="81">
        <v>0</v>
      </c>
      <c r="G60" s="153">
        <v>0</v>
      </c>
      <c r="H60" s="145">
        <v>0</v>
      </c>
      <c r="I60" s="126">
        <v>0</v>
      </c>
      <c r="J60" s="126">
        <v>5</v>
      </c>
      <c r="K60" s="82">
        <v>0</v>
      </c>
      <c r="L60" s="145">
        <v>5</v>
      </c>
      <c r="M60" s="126">
        <v>5</v>
      </c>
      <c r="N60" s="126">
        <v>0</v>
      </c>
      <c r="O60" s="126">
        <v>5</v>
      </c>
      <c r="P60" s="126">
        <v>0</v>
      </c>
      <c r="Q60" s="170">
        <v>0</v>
      </c>
      <c r="R60" s="162">
        <f>SUM(D60:Q60)</f>
        <v>20</v>
      </c>
      <c r="S60" s="124">
        <v>54</v>
      </c>
      <c r="T60" s="80" t="s">
        <v>89</v>
      </c>
      <c r="U60" s="163">
        <v>50</v>
      </c>
      <c r="V60" s="114"/>
    </row>
    <row r="61" spans="2:22" ht="13.8">
      <c r="B61" s="79">
        <v>55</v>
      </c>
      <c r="C61" s="306" t="s">
        <v>82</v>
      </c>
      <c r="D61" s="116">
        <v>5</v>
      </c>
      <c r="E61" s="93">
        <v>0</v>
      </c>
      <c r="F61" s="81">
        <v>0</v>
      </c>
      <c r="G61" s="153">
        <v>8</v>
      </c>
      <c r="H61" s="145">
        <v>0</v>
      </c>
      <c r="I61" s="126">
        <v>0</v>
      </c>
      <c r="J61" s="126">
        <v>5</v>
      </c>
      <c r="K61" s="82">
        <v>0</v>
      </c>
      <c r="L61" s="145">
        <v>0</v>
      </c>
      <c r="M61" s="126">
        <v>0</v>
      </c>
      <c r="N61" s="126">
        <v>0</v>
      </c>
      <c r="O61" s="126">
        <v>0</v>
      </c>
      <c r="P61" s="126">
        <v>0</v>
      </c>
      <c r="Q61" s="170">
        <v>0</v>
      </c>
      <c r="R61" s="162">
        <f t="shared" ref="R61:R68" si="2">SUM(D61:O61)</f>
        <v>18</v>
      </c>
      <c r="S61" s="123">
        <v>55</v>
      </c>
      <c r="T61" s="80" t="s">
        <v>13</v>
      </c>
      <c r="U61" s="163">
        <v>49</v>
      </c>
      <c r="V61" s="114"/>
    </row>
    <row r="62" spans="2:22" ht="13.8">
      <c r="B62" s="79">
        <v>56</v>
      </c>
      <c r="C62" s="307" t="s">
        <v>173</v>
      </c>
      <c r="D62" s="116">
        <v>0</v>
      </c>
      <c r="E62" s="93">
        <v>5</v>
      </c>
      <c r="F62" s="81">
        <v>0</v>
      </c>
      <c r="G62" s="153">
        <v>0</v>
      </c>
      <c r="H62" s="145">
        <v>12</v>
      </c>
      <c r="I62" s="126">
        <v>0</v>
      </c>
      <c r="J62" s="126">
        <v>0</v>
      </c>
      <c r="K62" s="82">
        <v>0</v>
      </c>
      <c r="L62" s="145">
        <v>0</v>
      </c>
      <c r="M62" s="126">
        <v>0</v>
      </c>
      <c r="N62" s="126">
        <v>0</v>
      </c>
      <c r="O62" s="126">
        <v>0</v>
      </c>
      <c r="P62" s="126">
        <v>0</v>
      </c>
      <c r="Q62" s="170">
        <v>0</v>
      </c>
      <c r="R62" s="162">
        <f t="shared" si="2"/>
        <v>17</v>
      </c>
      <c r="S62" s="123">
        <v>56</v>
      </c>
      <c r="T62" s="83" t="s">
        <v>124</v>
      </c>
      <c r="U62" s="163">
        <v>49</v>
      </c>
      <c r="V62" s="114"/>
    </row>
    <row r="63" spans="2:22" ht="13.8">
      <c r="B63" s="79">
        <v>57</v>
      </c>
      <c r="C63" s="306" t="s">
        <v>153</v>
      </c>
      <c r="D63" s="116">
        <v>5</v>
      </c>
      <c r="E63" s="93">
        <v>0</v>
      </c>
      <c r="F63" s="81">
        <v>0</v>
      </c>
      <c r="G63" s="153">
        <v>0</v>
      </c>
      <c r="H63" s="145">
        <v>0</v>
      </c>
      <c r="I63" s="126">
        <v>0</v>
      </c>
      <c r="J63" s="126">
        <v>0</v>
      </c>
      <c r="K63" s="82">
        <v>5</v>
      </c>
      <c r="L63" s="145">
        <v>0</v>
      </c>
      <c r="M63" s="126">
        <v>5</v>
      </c>
      <c r="N63" s="126">
        <v>0</v>
      </c>
      <c r="O63" s="126">
        <v>0</v>
      </c>
      <c r="P63" s="126">
        <v>0</v>
      </c>
      <c r="Q63" s="170">
        <v>0</v>
      </c>
      <c r="R63" s="162">
        <f t="shared" si="2"/>
        <v>15</v>
      </c>
      <c r="S63" s="124">
        <v>57</v>
      </c>
      <c r="T63" s="80" t="s">
        <v>188</v>
      </c>
      <c r="U63" s="163">
        <v>49</v>
      </c>
      <c r="V63" s="114"/>
    </row>
    <row r="64" spans="2:22" ht="13.8">
      <c r="B64" s="79">
        <v>58</v>
      </c>
      <c r="C64" s="306" t="s">
        <v>44</v>
      </c>
      <c r="D64" s="320">
        <v>5</v>
      </c>
      <c r="E64" s="93">
        <v>5</v>
      </c>
      <c r="F64" s="81">
        <v>0</v>
      </c>
      <c r="G64" s="153">
        <v>0</v>
      </c>
      <c r="H64" s="145">
        <v>5</v>
      </c>
      <c r="I64" s="126">
        <v>0</v>
      </c>
      <c r="J64" s="126">
        <v>0</v>
      </c>
      <c r="K64" s="82">
        <v>0</v>
      </c>
      <c r="L64" s="145">
        <v>0</v>
      </c>
      <c r="M64" s="126">
        <v>0</v>
      </c>
      <c r="N64" s="126">
        <v>0</v>
      </c>
      <c r="O64" s="126">
        <v>0</v>
      </c>
      <c r="P64" s="126">
        <v>0</v>
      </c>
      <c r="Q64" s="170">
        <v>0</v>
      </c>
      <c r="R64" s="162">
        <f t="shared" si="2"/>
        <v>15</v>
      </c>
      <c r="S64" s="123">
        <v>58</v>
      </c>
      <c r="T64" s="83" t="s">
        <v>94</v>
      </c>
      <c r="U64" s="163">
        <v>48</v>
      </c>
      <c r="V64" s="114"/>
    </row>
    <row r="65" spans="2:22" ht="13.8">
      <c r="B65" s="79">
        <v>59</v>
      </c>
      <c r="C65" s="306" t="s">
        <v>147</v>
      </c>
      <c r="D65" s="322">
        <v>5</v>
      </c>
      <c r="E65" s="93">
        <v>5</v>
      </c>
      <c r="F65" s="81">
        <v>0</v>
      </c>
      <c r="G65" s="153">
        <v>0</v>
      </c>
      <c r="H65" s="145">
        <v>0</v>
      </c>
      <c r="I65" s="126">
        <v>5</v>
      </c>
      <c r="J65" s="126">
        <v>0</v>
      </c>
      <c r="K65" s="87">
        <v>0</v>
      </c>
      <c r="L65" s="145">
        <v>0</v>
      </c>
      <c r="M65" s="126">
        <v>0</v>
      </c>
      <c r="N65" s="126">
        <v>0</v>
      </c>
      <c r="O65" s="126">
        <v>0</v>
      </c>
      <c r="P65" s="126">
        <v>0</v>
      </c>
      <c r="Q65" s="170">
        <v>0</v>
      </c>
      <c r="R65" s="162">
        <f t="shared" si="2"/>
        <v>15</v>
      </c>
      <c r="S65" s="123">
        <v>59</v>
      </c>
      <c r="T65" s="83" t="s">
        <v>88</v>
      </c>
      <c r="U65" s="163">
        <v>47</v>
      </c>
      <c r="V65" s="114"/>
    </row>
    <row r="66" spans="2:22" ht="13.8">
      <c r="B66" s="79">
        <v>60</v>
      </c>
      <c r="C66" s="308" t="s">
        <v>140</v>
      </c>
      <c r="D66" s="116">
        <v>5</v>
      </c>
      <c r="E66" s="93">
        <v>0</v>
      </c>
      <c r="F66" s="81">
        <v>0</v>
      </c>
      <c r="G66" s="153">
        <v>5</v>
      </c>
      <c r="H66" s="145">
        <v>0</v>
      </c>
      <c r="I66" s="126">
        <v>0</v>
      </c>
      <c r="J66" s="126">
        <v>0</v>
      </c>
      <c r="K66" s="82">
        <v>0</v>
      </c>
      <c r="L66" s="145">
        <v>0</v>
      </c>
      <c r="M66" s="126">
        <v>5</v>
      </c>
      <c r="N66" s="126">
        <v>0</v>
      </c>
      <c r="O66" s="126">
        <v>0</v>
      </c>
      <c r="P66" s="126">
        <v>0</v>
      </c>
      <c r="Q66" s="170">
        <v>0</v>
      </c>
      <c r="R66" s="162">
        <f t="shared" si="2"/>
        <v>15</v>
      </c>
      <c r="S66" s="124">
        <v>60</v>
      </c>
      <c r="T66" s="86" t="s">
        <v>170</v>
      </c>
      <c r="U66" s="163">
        <v>45</v>
      </c>
      <c r="V66" s="114"/>
    </row>
    <row r="67" spans="2:22" ht="13.8">
      <c r="B67" s="79">
        <v>61</v>
      </c>
      <c r="C67" s="306" t="s">
        <v>96</v>
      </c>
      <c r="D67" s="323">
        <v>0</v>
      </c>
      <c r="E67" s="92">
        <v>5</v>
      </c>
      <c r="F67" s="122">
        <v>0</v>
      </c>
      <c r="G67" s="153">
        <v>0</v>
      </c>
      <c r="H67" s="145">
        <v>0</v>
      </c>
      <c r="I67" s="126">
        <v>5</v>
      </c>
      <c r="J67" s="126">
        <v>0</v>
      </c>
      <c r="K67" s="78">
        <v>0</v>
      </c>
      <c r="L67" s="145">
        <v>5</v>
      </c>
      <c r="M67" s="126">
        <v>0</v>
      </c>
      <c r="N67" s="126">
        <v>0</v>
      </c>
      <c r="O67" s="126">
        <v>0</v>
      </c>
      <c r="P67" s="126">
        <v>0</v>
      </c>
      <c r="Q67" s="170">
        <v>0</v>
      </c>
      <c r="R67" s="166">
        <f t="shared" si="2"/>
        <v>15</v>
      </c>
      <c r="S67" s="123">
        <v>61</v>
      </c>
      <c r="T67" s="80" t="s">
        <v>57</v>
      </c>
      <c r="U67" s="163">
        <v>45</v>
      </c>
      <c r="V67" s="114"/>
    </row>
    <row r="68" spans="2:22" ht="13.8">
      <c r="B68" s="79">
        <v>62</v>
      </c>
      <c r="C68" s="306" t="s">
        <v>61</v>
      </c>
      <c r="D68" s="320">
        <v>0</v>
      </c>
      <c r="E68" s="93">
        <v>0</v>
      </c>
      <c r="F68" s="81">
        <v>0</v>
      </c>
      <c r="G68" s="153">
        <v>0</v>
      </c>
      <c r="H68" s="145">
        <v>0</v>
      </c>
      <c r="I68" s="126">
        <v>5</v>
      </c>
      <c r="J68" s="126">
        <v>5</v>
      </c>
      <c r="K68" s="82">
        <v>0</v>
      </c>
      <c r="L68" s="145">
        <v>0</v>
      </c>
      <c r="M68" s="126">
        <v>5</v>
      </c>
      <c r="N68" s="126">
        <v>0</v>
      </c>
      <c r="O68" s="126">
        <v>0</v>
      </c>
      <c r="P68" s="126">
        <v>0</v>
      </c>
      <c r="Q68" s="170">
        <v>0</v>
      </c>
      <c r="R68" s="162">
        <f t="shared" si="2"/>
        <v>15</v>
      </c>
      <c r="S68" s="123">
        <v>62</v>
      </c>
      <c r="T68" s="80" t="s">
        <v>96</v>
      </c>
      <c r="U68" s="163">
        <v>45</v>
      </c>
      <c r="V68" s="114"/>
    </row>
    <row r="69" spans="2:22" ht="13.8">
      <c r="B69" s="79">
        <v>63</v>
      </c>
      <c r="C69" s="306" t="s">
        <v>150</v>
      </c>
      <c r="D69" s="320">
        <v>0</v>
      </c>
      <c r="E69" s="93">
        <v>5</v>
      </c>
      <c r="F69" s="81">
        <v>0</v>
      </c>
      <c r="G69" s="153">
        <v>10</v>
      </c>
      <c r="H69" s="145">
        <v>0</v>
      </c>
      <c r="I69" s="126">
        <v>0</v>
      </c>
      <c r="J69" s="126">
        <v>0</v>
      </c>
      <c r="K69" s="82">
        <v>0</v>
      </c>
      <c r="L69" s="145">
        <v>0</v>
      </c>
      <c r="M69" s="126">
        <v>0</v>
      </c>
      <c r="N69" s="126">
        <v>0</v>
      </c>
      <c r="O69" s="126">
        <v>0</v>
      </c>
      <c r="P69" s="126">
        <v>0</v>
      </c>
      <c r="Q69" s="170">
        <v>0</v>
      </c>
      <c r="R69" s="162">
        <f>SUM(D69:Q69)</f>
        <v>15</v>
      </c>
      <c r="S69" s="124">
        <v>63</v>
      </c>
      <c r="T69" s="80" t="s">
        <v>87</v>
      </c>
      <c r="U69" s="163">
        <v>45</v>
      </c>
      <c r="V69" s="114"/>
    </row>
    <row r="70" spans="2:22" ht="13.8">
      <c r="B70" s="79">
        <v>64</v>
      </c>
      <c r="C70" s="307" t="s">
        <v>86</v>
      </c>
      <c r="D70" s="116">
        <v>5</v>
      </c>
      <c r="E70" s="93">
        <v>5</v>
      </c>
      <c r="F70" s="81">
        <v>0</v>
      </c>
      <c r="G70" s="153">
        <v>5</v>
      </c>
      <c r="H70" s="145">
        <v>0</v>
      </c>
      <c r="I70" s="126">
        <v>0</v>
      </c>
      <c r="J70" s="126">
        <v>0</v>
      </c>
      <c r="K70" s="82">
        <v>0</v>
      </c>
      <c r="L70" s="145">
        <v>0</v>
      </c>
      <c r="M70" s="126">
        <v>0</v>
      </c>
      <c r="N70" s="126">
        <v>0</v>
      </c>
      <c r="O70" s="126">
        <v>0</v>
      </c>
      <c r="P70" s="126">
        <v>0</v>
      </c>
      <c r="Q70" s="170">
        <v>0</v>
      </c>
      <c r="R70" s="162">
        <f>SUM(D70:O70)</f>
        <v>15</v>
      </c>
      <c r="S70" s="123">
        <v>64</v>
      </c>
      <c r="T70" s="80" t="s">
        <v>128</v>
      </c>
      <c r="U70" s="163">
        <v>42</v>
      </c>
      <c r="V70" s="114"/>
    </row>
    <row r="71" spans="2:22" ht="13.8">
      <c r="B71" s="79">
        <v>65</v>
      </c>
      <c r="C71" s="306" t="s">
        <v>45</v>
      </c>
      <c r="D71" s="116">
        <v>0</v>
      </c>
      <c r="E71" s="93">
        <v>0</v>
      </c>
      <c r="F71" s="81">
        <v>0</v>
      </c>
      <c r="G71" s="153">
        <v>0</v>
      </c>
      <c r="H71" s="145">
        <v>0</v>
      </c>
      <c r="I71" s="126">
        <v>0</v>
      </c>
      <c r="J71" s="126">
        <v>0</v>
      </c>
      <c r="K71" s="82">
        <v>0</v>
      </c>
      <c r="L71" s="145">
        <v>14</v>
      </c>
      <c r="M71" s="126">
        <v>0</v>
      </c>
      <c r="N71" s="126">
        <v>0</v>
      </c>
      <c r="O71" s="126">
        <v>0</v>
      </c>
      <c r="P71" s="126">
        <v>0</v>
      </c>
      <c r="Q71" s="170">
        <v>0</v>
      </c>
      <c r="R71" s="162">
        <f>SUM(D71:O71)</f>
        <v>14</v>
      </c>
      <c r="S71" s="123">
        <v>65</v>
      </c>
      <c r="T71" s="80" t="s">
        <v>95</v>
      </c>
      <c r="U71" s="163">
        <v>40</v>
      </c>
      <c r="V71" s="114"/>
    </row>
    <row r="72" spans="2:22" ht="13.8">
      <c r="B72" s="79">
        <v>66</v>
      </c>
      <c r="C72" s="307" t="s">
        <v>137</v>
      </c>
      <c r="D72" s="116">
        <v>5</v>
      </c>
      <c r="E72" s="93">
        <v>0</v>
      </c>
      <c r="F72" s="81">
        <v>0</v>
      </c>
      <c r="G72" s="153">
        <v>8</v>
      </c>
      <c r="H72" s="145">
        <v>0</v>
      </c>
      <c r="I72" s="126">
        <v>0</v>
      </c>
      <c r="J72" s="126">
        <v>0</v>
      </c>
      <c r="K72" s="82">
        <v>0</v>
      </c>
      <c r="L72" s="145">
        <v>0</v>
      </c>
      <c r="M72" s="126">
        <v>0</v>
      </c>
      <c r="N72" s="126">
        <v>0</v>
      </c>
      <c r="O72" s="126">
        <v>0</v>
      </c>
      <c r="P72" s="126">
        <v>0</v>
      </c>
      <c r="Q72" s="170">
        <v>0</v>
      </c>
      <c r="R72" s="162">
        <f>SUM(D72:O72)</f>
        <v>13</v>
      </c>
      <c r="S72" s="124">
        <v>66</v>
      </c>
      <c r="T72" s="80" t="s">
        <v>93</v>
      </c>
      <c r="U72" s="163">
        <v>39</v>
      </c>
      <c r="V72" s="114"/>
    </row>
    <row r="73" spans="2:22" ht="13.8">
      <c r="B73" s="79">
        <v>67</v>
      </c>
      <c r="C73" s="306" t="s">
        <v>80</v>
      </c>
      <c r="D73" s="116">
        <v>0</v>
      </c>
      <c r="E73" s="93">
        <v>0</v>
      </c>
      <c r="F73" s="81">
        <v>0</v>
      </c>
      <c r="G73" s="153">
        <v>0</v>
      </c>
      <c r="H73" s="145">
        <v>8</v>
      </c>
      <c r="I73" s="126">
        <v>0</v>
      </c>
      <c r="J73" s="126">
        <v>0</v>
      </c>
      <c r="K73" s="82">
        <v>0</v>
      </c>
      <c r="L73" s="145">
        <v>0</v>
      </c>
      <c r="M73" s="126">
        <v>0</v>
      </c>
      <c r="N73" s="126">
        <v>5</v>
      </c>
      <c r="O73" s="126">
        <v>0</v>
      </c>
      <c r="P73" s="126">
        <v>0</v>
      </c>
      <c r="Q73" s="170">
        <v>0</v>
      </c>
      <c r="R73" s="162">
        <f>SUM(D73:O73)</f>
        <v>13</v>
      </c>
      <c r="S73" s="123">
        <v>67</v>
      </c>
      <c r="T73" s="83" t="s">
        <v>138</v>
      </c>
      <c r="U73" s="163">
        <v>38</v>
      </c>
      <c r="V73" s="114"/>
    </row>
    <row r="74" spans="2:22" ht="13.8">
      <c r="B74" s="79">
        <v>68</v>
      </c>
      <c r="C74" s="306" t="s">
        <v>304</v>
      </c>
      <c r="D74" s="116">
        <v>0</v>
      </c>
      <c r="E74" s="93">
        <v>0</v>
      </c>
      <c r="F74" s="81">
        <v>0</v>
      </c>
      <c r="G74" s="153">
        <v>0</v>
      </c>
      <c r="H74" s="145">
        <v>0</v>
      </c>
      <c r="I74" s="126">
        <v>0</v>
      </c>
      <c r="J74" s="126">
        <v>0</v>
      </c>
      <c r="K74" s="82">
        <v>0</v>
      </c>
      <c r="L74" s="171">
        <v>0</v>
      </c>
      <c r="M74" s="81">
        <v>0</v>
      </c>
      <c r="N74" s="126">
        <v>0</v>
      </c>
      <c r="O74" s="117">
        <v>0</v>
      </c>
      <c r="P74" s="126">
        <v>12</v>
      </c>
      <c r="Q74" s="170">
        <v>5</v>
      </c>
      <c r="R74" s="162">
        <f>SUM(D74:P74)</f>
        <v>12</v>
      </c>
      <c r="S74" s="123">
        <v>68</v>
      </c>
      <c r="T74" s="84" t="s">
        <v>129</v>
      </c>
      <c r="U74" s="163">
        <v>37</v>
      </c>
      <c r="V74" s="114"/>
    </row>
    <row r="75" spans="2:22" ht="13.8">
      <c r="B75" s="79">
        <v>69</v>
      </c>
      <c r="C75" s="306" t="s">
        <v>136</v>
      </c>
      <c r="D75" s="320">
        <v>0</v>
      </c>
      <c r="E75" s="93">
        <v>0</v>
      </c>
      <c r="F75" s="81">
        <v>0</v>
      </c>
      <c r="G75" s="153">
        <v>0</v>
      </c>
      <c r="H75" s="145">
        <v>0</v>
      </c>
      <c r="I75" s="126">
        <v>0</v>
      </c>
      <c r="J75" s="126">
        <v>0</v>
      </c>
      <c r="K75" s="82">
        <v>11</v>
      </c>
      <c r="L75" s="145">
        <v>0</v>
      </c>
      <c r="M75" s="126">
        <v>0</v>
      </c>
      <c r="N75" s="126">
        <v>0</v>
      </c>
      <c r="O75" s="126">
        <v>0</v>
      </c>
      <c r="P75" s="126">
        <v>0</v>
      </c>
      <c r="Q75" s="170">
        <v>0</v>
      </c>
      <c r="R75" s="162">
        <f t="shared" ref="R75:R106" si="3">SUM(D75:O75)</f>
        <v>11</v>
      </c>
      <c r="S75" s="124">
        <v>69</v>
      </c>
      <c r="T75" s="80" t="s">
        <v>146</v>
      </c>
      <c r="U75" s="163">
        <v>35</v>
      </c>
      <c r="V75" s="114"/>
    </row>
    <row r="76" spans="2:22" ht="13.8">
      <c r="B76" s="79">
        <v>70</v>
      </c>
      <c r="C76" s="306" t="s">
        <v>155</v>
      </c>
      <c r="D76" s="116">
        <v>0</v>
      </c>
      <c r="E76" s="93">
        <v>0</v>
      </c>
      <c r="F76" s="93">
        <v>0</v>
      </c>
      <c r="G76" s="153">
        <v>5</v>
      </c>
      <c r="H76" s="145">
        <v>5</v>
      </c>
      <c r="I76" s="126">
        <v>0</v>
      </c>
      <c r="J76" s="126">
        <v>0</v>
      </c>
      <c r="K76" s="82">
        <v>0</v>
      </c>
      <c r="L76" s="145">
        <v>0</v>
      </c>
      <c r="M76" s="126">
        <v>0</v>
      </c>
      <c r="N76" s="126">
        <v>0</v>
      </c>
      <c r="O76" s="126">
        <v>0</v>
      </c>
      <c r="P76" s="126">
        <v>0</v>
      </c>
      <c r="Q76" s="170">
        <v>0</v>
      </c>
      <c r="R76" s="162">
        <f t="shared" si="3"/>
        <v>10</v>
      </c>
      <c r="S76" s="123">
        <v>70</v>
      </c>
      <c r="T76" s="80" t="s">
        <v>147</v>
      </c>
      <c r="U76" s="163">
        <v>35</v>
      </c>
      <c r="V76" s="114"/>
    </row>
    <row r="77" spans="2:22" ht="13.8">
      <c r="B77" s="79">
        <v>71</v>
      </c>
      <c r="C77" s="306" t="s">
        <v>134</v>
      </c>
      <c r="D77" s="116">
        <v>0</v>
      </c>
      <c r="E77" s="93">
        <v>0</v>
      </c>
      <c r="F77" s="93">
        <v>0</v>
      </c>
      <c r="G77" s="153">
        <v>5</v>
      </c>
      <c r="H77" s="145">
        <v>0</v>
      </c>
      <c r="I77" s="126">
        <v>0</v>
      </c>
      <c r="J77" s="126">
        <v>0</v>
      </c>
      <c r="K77" s="82">
        <v>0</v>
      </c>
      <c r="L77" s="145">
        <v>0</v>
      </c>
      <c r="M77" s="126">
        <v>5</v>
      </c>
      <c r="N77" s="126">
        <v>0</v>
      </c>
      <c r="O77" s="126">
        <v>0</v>
      </c>
      <c r="P77" s="126">
        <v>0</v>
      </c>
      <c r="Q77" s="170">
        <v>0</v>
      </c>
      <c r="R77" s="162">
        <f t="shared" si="3"/>
        <v>10</v>
      </c>
      <c r="S77" s="123">
        <v>71</v>
      </c>
      <c r="T77" s="80" t="s">
        <v>55</v>
      </c>
      <c r="U77" s="163">
        <v>35</v>
      </c>
      <c r="V77" s="114"/>
    </row>
    <row r="78" spans="2:22" ht="13.8">
      <c r="B78" s="79">
        <v>72</v>
      </c>
      <c r="C78" s="310" t="s">
        <v>194</v>
      </c>
      <c r="D78" s="116">
        <v>0</v>
      </c>
      <c r="E78" s="93">
        <v>0</v>
      </c>
      <c r="F78" s="81">
        <v>0</v>
      </c>
      <c r="G78" s="153">
        <v>0</v>
      </c>
      <c r="H78" s="145">
        <v>0</v>
      </c>
      <c r="I78" s="126">
        <v>5</v>
      </c>
      <c r="J78" s="126">
        <v>0</v>
      </c>
      <c r="K78" s="82">
        <v>0</v>
      </c>
      <c r="L78" s="145">
        <v>5</v>
      </c>
      <c r="M78" s="126">
        <v>0</v>
      </c>
      <c r="N78" s="126">
        <v>0</v>
      </c>
      <c r="O78" s="126">
        <v>0</v>
      </c>
      <c r="P78" s="126">
        <v>0</v>
      </c>
      <c r="Q78" s="170">
        <v>0</v>
      </c>
      <c r="R78" s="162">
        <f t="shared" si="3"/>
        <v>10</v>
      </c>
      <c r="S78" s="124">
        <v>72</v>
      </c>
      <c r="T78" s="83" t="s">
        <v>151</v>
      </c>
      <c r="U78" s="163">
        <v>35</v>
      </c>
      <c r="V78" s="114"/>
    </row>
    <row r="79" spans="2:22" ht="13.8">
      <c r="B79" s="79">
        <v>73</v>
      </c>
      <c r="C79" s="306" t="s">
        <v>160</v>
      </c>
      <c r="D79" s="116">
        <v>5</v>
      </c>
      <c r="E79" s="93">
        <v>5</v>
      </c>
      <c r="F79" s="81">
        <v>0</v>
      </c>
      <c r="G79" s="153">
        <v>0</v>
      </c>
      <c r="H79" s="145">
        <v>0</v>
      </c>
      <c r="I79" s="126">
        <v>0</v>
      </c>
      <c r="J79" s="126">
        <v>0</v>
      </c>
      <c r="K79" s="78">
        <v>0</v>
      </c>
      <c r="L79" s="145">
        <v>0</v>
      </c>
      <c r="M79" s="126">
        <v>0</v>
      </c>
      <c r="N79" s="126">
        <v>0</v>
      </c>
      <c r="O79" s="126">
        <v>0</v>
      </c>
      <c r="P79" s="126">
        <v>0</v>
      </c>
      <c r="Q79" s="170">
        <v>0</v>
      </c>
      <c r="R79" s="166">
        <f t="shared" si="3"/>
        <v>10</v>
      </c>
      <c r="S79" s="123">
        <v>73</v>
      </c>
      <c r="T79" s="80" t="s">
        <v>81</v>
      </c>
      <c r="U79" s="163">
        <v>34</v>
      </c>
      <c r="V79" s="114"/>
    </row>
    <row r="80" spans="2:22" ht="13.8">
      <c r="B80" s="79">
        <v>74</v>
      </c>
      <c r="C80" s="306" t="s">
        <v>13</v>
      </c>
      <c r="D80" s="116">
        <v>0</v>
      </c>
      <c r="E80" s="93">
        <v>0</v>
      </c>
      <c r="F80" s="81">
        <v>0</v>
      </c>
      <c r="G80" s="153">
        <v>0</v>
      </c>
      <c r="H80" s="145">
        <v>5</v>
      </c>
      <c r="I80" s="126">
        <v>0</v>
      </c>
      <c r="J80" s="126">
        <v>0</v>
      </c>
      <c r="K80" s="82">
        <v>5</v>
      </c>
      <c r="L80" s="145">
        <v>0</v>
      </c>
      <c r="M80" s="126">
        <v>0</v>
      </c>
      <c r="N80" s="126">
        <v>0</v>
      </c>
      <c r="O80" s="126">
        <v>0</v>
      </c>
      <c r="P80" s="126">
        <v>0</v>
      </c>
      <c r="Q80" s="170">
        <v>14</v>
      </c>
      <c r="R80" s="162">
        <f t="shared" si="3"/>
        <v>10</v>
      </c>
      <c r="S80" s="123">
        <v>74</v>
      </c>
      <c r="T80" s="80" t="s">
        <v>45</v>
      </c>
      <c r="U80" s="163">
        <v>34</v>
      </c>
      <c r="V80" s="114"/>
    </row>
    <row r="81" spans="2:22" ht="13.8">
      <c r="B81" s="79">
        <v>75</v>
      </c>
      <c r="C81" s="307" t="s">
        <v>70</v>
      </c>
      <c r="D81" s="116">
        <v>5</v>
      </c>
      <c r="E81" s="93">
        <v>0</v>
      </c>
      <c r="F81" s="81">
        <v>0</v>
      </c>
      <c r="G81" s="153">
        <v>0</v>
      </c>
      <c r="H81" s="145">
        <v>0</v>
      </c>
      <c r="I81" s="126">
        <v>0</v>
      </c>
      <c r="J81" s="126">
        <v>0</v>
      </c>
      <c r="K81" s="85">
        <v>0</v>
      </c>
      <c r="L81" s="180">
        <v>0</v>
      </c>
      <c r="M81" s="126">
        <v>5</v>
      </c>
      <c r="N81" s="126">
        <v>0</v>
      </c>
      <c r="O81" s="126">
        <v>0</v>
      </c>
      <c r="P81" s="126">
        <v>0</v>
      </c>
      <c r="Q81" s="170">
        <v>5</v>
      </c>
      <c r="R81" s="162">
        <f t="shared" si="3"/>
        <v>10</v>
      </c>
      <c r="S81" s="124">
        <v>75</v>
      </c>
      <c r="T81" s="83" t="s">
        <v>132</v>
      </c>
      <c r="U81" s="163">
        <v>33</v>
      </c>
      <c r="V81" s="114"/>
    </row>
    <row r="82" spans="2:22" ht="13.8">
      <c r="B82" s="79">
        <v>76</v>
      </c>
      <c r="C82" s="306" t="s">
        <v>41</v>
      </c>
      <c r="D82" s="320">
        <v>5</v>
      </c>
      <c r="E82" s="93">
        <v>0</v>
      </c>
      <c r="F82" s="81">
        <v>0</v>
      </c>
      <c r="G82" s="153">
        <v>5</v>
      </c>
      <c r="H82" s="145">
        <v>0</v>
      </c>
      <c r="I82" s="126">
        <v>0</v>
      </c>
      <c r="J82" s="126">
        <v>0</v>
      </c>
      <c r="K82" s="82">
        <v>0</v>
      </c>
      <c r="L82" s="145">
        <v>0</v>
      </c>
      <c r="M82" s="126">
        <v>0</v>
      </c>
      <c r="N82" s="126">
        <v>0</v>
      </c>
      <c r="O82" s="126">
        <v>0</v>
      </c>
      <c r="P82" s="126">
        <v>0</v>
      </c>
      <c r="Q82" s="170">
        <v>5</v>
      </c>
      <c r="R82" s="162">
        <f t="shared" si="3"/>
        <v>10</v>
      </c>
      <c r="S82" s="123">
        <v>76</v>
      </c>
      <c r="T82" s="80" t="s">
        <v>133</v>
      </c>
      <c r="U82" s="163">
        <v>33</v>
      </c>
      <c r="V82" s="114"/>
    </row>
    <row r="83" spans="2:22" ht="13.8">
      <c r="B83" s="79">
        <v>77</v>
      </c>
      <c r="C83" s="306" t="s">
        <v>149</v>
      </c>
      <c r="D83" s="116">
        <v>5</v>
      </c>
      <c r="E83" s="93">
        <v>0</v>
      </c>
      <c r="F83" s="81">
        <v>0</v>
      </c>
      <c r="G83" s="153">
        <v>5</v>
      </c>
      <c r="H83" s="145">
        <v>0</v>
      </c>
      <c r="I83" s="126">
        <v>0</v>
      </c>
      <c r="J83" s="126">
        <v>0</v>
      </c>
      <c r="K83" s="82">
        <v>0</v>
      </c>
      <c r="L83" s="145">
        <v>0</v>
      </c>
      <c r="M83" s="126">
        <v>0</v>
      </c>
      <c r="N83" s="126">
        <v>0</v>
      </c>
      <c r="O83" s="126">
        <v>0</v>
      </c>
      <c r="P83" s="126">
        <v>0</v>
      </c>
      <c r="Q83" s="170">
        <v>0</v>
      </c>
      <c r="R83" s="162">
        <f t="shared" si="3"/>
        <v>10</v>
      </c>
      <c r="S83" s="123">
        <v>77</v>
      </c>
      <c r="T83" s="80" t="s">
        <v>134</v>
      </c>
      <c r="U83" s="163">
        <v>30</v>
      </c>
      <c r="V83" s="114"/>
    </row>
    <row r="84" spans="2:22" ht="13.8">
      <c r="B84" s="79">
        <v>78</v>
      </c>
      <c r="C84" s="306" t="s">
        <v>174</v>
      </c>
      <c r="D84" s="319">
        <v>5</v>
      </c>
      <c r="E84" s="93">
        <v>0</v>
      </c>
      <c r="F84" s="81">
        <v>0</v>
      </c>
      <c r="G84" s="153">
        <v>5</v>
      </c>
      <c r="H84" s="145">
        <v>0</v>
      </c>
      <c r="I84" s="126">
        <v>0</v>
      </c>
      <c r="J84" s="126">
        <v>0</v>
      </c>
      <c r="K84" s="78">
        <v>0</v>
      </c>
      <c r="L84" s="145">
        <v>0</v>
      </c>
      <c r="M84" s="126">
        <v>0</v>
      </c>
      <c r="N84" s="126">
        <v>0</v>
      </c>
      <c r="O84" s="126">
        <v>0</v>
      </c>
      <c r="P84" s="126">
        <v>0</v>
      </c>
      <c r="Q84" s="170">
        <v>0</v>
      </c>
      <c r="R84" s="162">
        <f t="shared" si="3"/>
        <v>10</v>
      </c>
      <c r="S84" s="124">
        <v>78</v>
      </c>
      <c r="T84" s="80" t="s">
        <v>44</v>
      </c>
      <c r="U84" s="163">
        <v>30</v>
      </c>
      <c r="V84" s="114"/>
    </row>
    <row r="85" spans="2:22" ht="13.8">
      <c r="B85" s="79">
        <v>79</v>
      </c>
      <c r="C85" s="311" t="s">
        <v>124</v>
      </c>
      <c r="D85" s="116">
        <v>0</v>
      </c>
      <c r="E85" s="93">
        <v>0</v>
      </c>
      <c r="F85" s="81">
        <v>0</v>
      </c>
      <c r="G85" s="153">
        <v>0</v>
      </c>
      <c r="H85" s="145">
        <v>0</v>
      </c>
      <c r="I85" s="126">
        <v>5</v>
      </c>
      <c r="J85" s="126">
        <v>0</v>
      </c>
      <c r="K85" s="82">
        <v>5</v>
      </c>
      <c r="L85" s="145">
        <v>0</v>
      </c>
      <c r="M85" s="126">
        <v>0</v>
      </c>
      <c r="N85" s="126">
        <v>0</v>
      </c>
      <c r="O85" s="126">
        <v>0</v>
      </c>
      <c r="P85" s="126">
        <v>0</v>
      </c>
      <c r="Q85" s="170">
        <v>0</v>
      </c>
      <c r="R85" s="162">
        <f t="shared" si="3"/>
        <v>10</v>
      </c>
      <c r="S85" s="123">
        <v>79</v>
      </c>
      <c r="T85" s="76" t="s">
        <v>140</v>
      </c>
      <c r="U85" s="163">
        <v>30</v>
      </c>
      <c r="V85" s="114"/>
    </row>
    <row r="86" spans="2:22" ht="13.8">
      <c r="B86" s="79">
        <v>80</v>
      </c>
      <c r="C86" s="307" t="s">
        <v>94</v>
      </c>
      <c r="D86" s="320">
        <v>5</v>
      </c>
      <c r="E86" s="93">
        <v>0</v>
      </c>
      <c r="F86" s="81">
        <v>0</v>
      </c>
      <c r="G86" s="153">
        <v>0</v>
      </c>
      <c r="H86" s="145">
        <v>0</v>
      </c>
      <c r="I86" s="126">
        <v>0</v>
      </c>
      <c r="J86" s="126">
        <v>0</v>
      </c>
      <c r="K86" s="82">
        <v>0</v>
      </c>
      <c r="L86" s="145">
        <v>0</v>
      </c>
      <c r="M86" s="126">
        <v>0</v>
      </c>
      <c r="N86" s="126">
        <v>0</v>
      </c>
      <c r="O86" s="126">
        <v>5</v>
      </c>
      <c r="P86" s="126">
        <v>0</v>
      </c>
      <c r="Q86" s="170">
        <v>0</v>
      </c>
      <c r="R86" s="162">
        <f t="shared" si="3"/>
        <v>10</v>
      </c>
      <c r="S86" s="123">
        <v>80</v>
      </c>
      <c r="T86" s="80" t="s">
        <v>150</v>
      </c>
      <c r="U86" s="163">
        <v>30</v>
      </c>
      <c r="V86" s="114"/>
    </row>
    <row r="87" spans="2:22" ht="13.8">
      <c r="B87" s="79">
        <v>81</v>
      </c>
      <c r="C87" s="306" t="s">
        <v>188</v>
      </c>
      <c r="D87" s="116">
        <v>0</v>
      </c>
      <c r="E87" s="93">
        <v>5</v>
      </c>
      <c r="F87" s="81">
        <v>0</v>
      </c>
      <c r="G87" s="153">
        <v>0</v>
      </c>
      <c r="H87" s="145">
        <v>0</v>
      </c>
      <c r="I87" s="126">
        <v>0</v>
      </c>
      <c r="J87" s="126">
        <v>0</v>
      </c>
      <c r="K87" s="82">
        <v>0</v>
      </c>
      <c r="L87" s="145">
        <v>0</v>
      </c>
      <c r="M87" s="126">
        <v>5</v>
      </c>
      <c r="N87" s="126">
        <v>0</v>
      </c>
      <c r="O87" s="126">
        <v>0</v>
      </c>
      <c r="P87" s="126">
        <v>0</v>
      </c>
      <c r="Q87" s="170">
        <v>0</v>
      </c>
      <c r="R87" s="162">
        <f t="shared" si="3"/>
        <v>10</v>
      </c>
      <c r="S87" s="124">
        <v>81</v>
      </c>
      <c r="T87" s="83" t="s">
        <v>137</v>
      </c>
      <c r="U87" s="163">
        <v>28</v>
      </c>
      <c r="V87" s="114"/>
    </row>
    <row r="88" spans="2:22" ht="13.8">
      <c r="B88" s="79">
        <v>82</v>
      </c>
      <c r="C88" s="310" t="s">
        <v>192</v>
      </c>
      <c r="D88" s="319">
        <v>0</v>
      </c>
      <c r="E88" s="93">
        <v>0</v>
      </c>
      <c r="F88" s="122">
        <v>0</v>
      </c>
      <c r="G88" s="153">
        <v>0</v>
      </c>
      <c r="H88" s="145">
        <v>0</v>
      </c>
      <c r="I88" s="126">
        <v>5</v>
      </c>
      <c r="J88" s="126">
        <v>0</v>
      </c>
      <c r="K88" s="78">
        <v>0</v>
      </c>
      <c r="L88" s="145">
        <v>0</v>
      </c>
      <c r="M88" s="126">
        <v>0</v>
      </c>
      <c r="N88" s="126">
        <v>0</v>
      </c>
      <c r="O88" s="126">
        <v>0</v>
      </c>
      <c r="P88" s="126">
        <v>0</v>
      </c>
      <c r="Q88" s="170">
        <v>0</v>
      </c>
      <c r="R88" s="162">
        <f t="shared" si="3"/>
        <v>5</v>
      </c>
      <c r="S88" s="123">
        <v>82</v>
      </c>
      <c r="T88" s="80" t="s">
        <v>155</v>
      </c>
      <c r="U88" s="163">
        <v>28</v>
      </c>
      <c r="V88" s="114"/>
    </row>
    <row r="89" spans="2:22" ht="13.8">
      <c r="B89" s="79">
        <v>83</v>
      </c>
      <c r="C89" s="309" t="s">
        <v>81</v>
      </c>
      <c r="D89" s="116">
        <v>0</v>
      </c>
      <c r="E89" s="93">
        <v>0</v>
      </c>
      <c r="F89" s="81">
        <v>0</v>
      </c>
      <c r="G89" s="153">
        <v>0</v>
      </c>
      <c r="H89" s="145">
        <v>0</v>
      </c>
      <c r="I89" s="126">
        <v>0</v>
      </c>
      <c r="J89" s="126">
        <v>0</v>
      </c>
      <c r="K89" s="82">
        <v>0</v>
      </c>
      <c r="L89" s="145">
        <v>0</v>
      </c>
      <c r="M89" s="126">
        <v>5</v>
      </c>
      <c r="N89" s="126">
        <v>0</v>
      </c>
      <c r="O89" s="126">
        <v>0</v>
      </c>
      <c r="P89" s="126">
        <v>0</v>
      </c>
      <c r="Q89" s="170">
        <v>0</v>
      </c>
      <c r="R89" s="162">
        <f t="shared" si="3"/>
        <v>5</v>
      </c>
      <c r="S89" s="123">
        <v>83</v>
      </c>
      <c r="T89" s="181" t="s">
        <v>173</v>
      </c>
      <c r="U89" s="163">
        <v>27</v>
      </c>
      <c r="V89" s="114"/>
    </row>
    <row r="90" spans="2:22" ht="13.8">
      <c r="B90" s="79">
        <v>84</v>
      </c>
      <c r="C90" s="310" t="s">
        <v>197</v>
      </c>
      <c r="D90" s="116">
        <v>0</v>
      </c>
      <c r="E90" s="93">
        <v>0</v>
      </c>
      <c r="F90" s="81">
        <v>0</v>
      </c>
      <c r="G90" s="153">
        <v>0</v>
      </c>
      <c r="H90" s="145">
        <v>0</v>
      </c>
      <c r="I90" s="126">
        <v>0</v>
      </c>
      <c r="J90" s="126">
        <v>5</v>
      </c>
      <c r="K90" s="85">
        <v>0</v>
      </c>
      <c r="L90" s="145">
        <v>0</v>
      </c>
      <c r="M90" s="126">
        <v>0</v>
      </c>
      <c r="N90" s="126">
        <v>0</v>
      </c>
      <c r="O90" s="126">
        <v>0</v>
      </c>
      <c r="P90" s="126">
        <v>0</v>
      </c>
      <c r="Q90" s="170">
        <v>0</v>
      </c>
      <c r="R90" s="162">
        <f t="shared" si="3"/>
        <v>5</v>
      </c>
      <c r="S90" s="124">
        <v>84</v>
      </c>
      <c r="T90" s="83" t="s">
        <v>86</v>
      </c>
      <c r="U90" s="163">
        <v>26</v>
      </c>
      <c r="V90" s="114"/>
    </row>
    <row r="91" spans="2:22" ht="13.8">
      <c r="B91" s="79">
        <v>85</v>
      </c>
      <c r="C91" s="310" t="s">
        <v>193</v>
      </c>
      <c r="D91" s="116">
        <v>0</v>
      </c>
      <c r="E91" s="93">
        <v>0</v>
      </c>
      <c r="F91" s="81">
        <v>0</v>
      </c>
      <c r="G91" s="153">
        <v>0</v>
      </c>
      <c r="H91" s="145">
        <v>0</v>
      </c>
      <c r="I91" s="126">
        <v>5</v>
      </c>
      <c r="J91" s="126">
        <v>0</v>
      </c>
      <c r="K91" s="82">
        <v>0</v>
      </c>
      <c r="L91" s="145">
        <v>0</v>
      </c>
      <c r="M91" s="126">
        <v>0</v>
      </c>
      <c r="N91" s="126">
        <v>0</v>
      </c>
      <c r="O91" s="126">
        <v>0</v>
      </c>
      <c r="P91" s="126">
        <v>0</v>
      </c>
      <c r="Q91" s="170">
        <v>5</v>
      </c>
      <c r="R91" s="162">
        <f t="shared" si="3"/>
        <v>5</v>
      </c>
      <c r="S91" s="123">
        <v>85</v>
      </c>
      <c r="T91" s="80" t="s">
        <v>153</v>
      </c>
      <c r="U91" s="163">
        <v>25</v>
      </c>
      <c r="V91" s="114"/>
    </row>
    <row r="92" spans="2:22" ht="13.8">
      <c r="B92" s="79">
        <v>86</v>
      </c>
      <c r="C92" s="307" t="s">
        <v>143</v>
      </c>
      <c r="D92" s="116">
        <v>0</v>
      </c>
      <c r="E92" s="93">
        <v>0</v>
      </c>
      <c r="F92" s="81">
        <v>0</v>
      </c>
      <c r="G92" s="153">
        <v>5</v>
      </c>
      <c r="H92" s="145">
        <v>0</v>
      </c>
      <c r="I92" s="126">
        <v>0</v>
      </c>
      <c r="J92" s="126">
        <v>0</v>
      </c>
      <c r="K92" s="82">
        <v>0</v>
      </c>
      <c r="L92" s="145">
        <v>0</v>
      </c>
      <c r="M92" s="126">
        <v>0</v>
      </c>
      <c r="N92" s="126">
        <v>0</v>
      </c>
      <c r="O92" s="126">
        <v>0</v>
      </c>
      <c r="P92" s="126">
        <v>0</v>
      </c>
      <c r="Q92" s="170">
        <v>0</v>
      </c>
      <c r="R92" s="162">
        <f t="shared" si="3"/>
        <v>5</v>
      </c>
      <c r="S92" s="123">
        <v>86</v>
      </c>
      <c r="T92" s="80" t="s">
        <v>135</v>
      </c>
      <c r="U92" s="163">
        <v>25</v>
      </c>
      <c r="V92" s="114"/>
    </row>
    <row r="93" spans="2:22" ht="13.8">
      <c r="B93" s="79">
        <v>87</v>
      </c>
      <c r="C93" s="306" t="s">
        <v>172</v>
      </c>
      <c r="D93" s="320">
        <v>5</v>
      </c>
      <c r="E93" s="93">
        <v>0</v>
      </c>
      <c r="F93" s="81">
        <v>0</v>
      </c>
      <c r="G93" s="153">
        <v>0</v>
      </c>
      <c r="H93" s="145">
        <v>0</v>
      </c>
      <c r="I93" s="126">
        <v>0</v>
      </c>
      <c r="J93" s="126">
        <v>0</v>
      </c>
      <c r="K93" s="85">
        <v>0</v>
      </c>
      <c r="L93" s="145">
        <v>0</v>
      </c>
      <c r="M93" s="126">
        <v>0</v>
      </c>
      <c r="N93" s="126">
        <v>0</v>
      </c>
      <c r="O93" s="126">
        <v>0</v>
      </c>
      <c r="P93" s="126">
        <v>0</v>
      </c>
      <c r="Q93" s="170">
        <v>0</v>
      </c>
      <c r="R93" s="162">
        <f t="shared" si="3"/>
        <v>5</v>
      </c>
      <c r="S93" s="124">
        <v>87</v>
      </c>
      <c r="T93" s="80" t="s">
        <v>41</v>
      </c>
      <c r="U93" s="163">
        <v>25</v>
      </c>
      <c r="V93" s="114"/>
    </row>
    <row r="94" spans="2:22" ht="13.8">
      <c r="B94" s="79">
        <v>88</v>
      </c>
      <c r="C94" s="307" t="s">
        <v>144</v>
      </c>
      <c r="D94" s="321">
        <v>5</v>
      </c>
      <c r="E94" s="93">
        <v>0</v>
      </c>
      <c r="F94" s="81">
        <v>0</v>
      </c>
      <c r="G94" s="153">
        <v>0</v>
      </c>
      <c r="H94" s="145">
        <v>0</v>
      </c>
      <c r="I94" s="126">
        <v>0</v>
      </c>
      <c r="J94" s="126">
        <v>0</v>
      </c>
      <c r="K94" s="87">
        <v>0</v>
      </c>
      <c r="L94" s="145">
        <v>0</v>
      </c>
      <c r="M94" s="126">
        <v>0</v>
      </c>
      <c r="N94" s="126">
        <v>0</v>
      </c>
      <c r="O94" s="126">
        <v>0</v>
      </c>
      <c r="P94" s="126">
        <v>0</v>
      </c>
      <c r="Q94" s="170">
        <v>0</v>
      </c>
      <c r="R94" s="162">
        <f t="shared" si="3"/>
        <v>5</v>
      </c>
      <c r="S94" s="123">
        <v>88</v>
      </c>
      <c r="T94" s="83" t="s">
        <v>46</v>
      </c>
      <c r="U94" s="163">
        <v>25</v>
      </c>
      <c r="V94" s="114"/>
    </row>
    <row r="95" spans="2:22" ht="13.8">
      <c r="B95" s="79">
        <v>89</v>
      </c>
      <c r="C95" s="308" t="s">
        <v>145</v>
      </c>
      <c r="D95" s="116">
        <v>0</v>
      </c>
      <c r="E95" s="93">
        <v>0</v>
      </c>
      <c r="F95" s="81">
        <v>0</v>
      </c>
      <c r="G95" s="153">
        <v>0</v>
      </c>
      <c r="H95" s="145">
        <v>0</v>
      </c>
      <c r="I95" s="126">
        <v>0</v>
      </c>
      <c r="J95" s="126">
        <v>0</v>
      </c>
      <c r="K95" s="82">
        <v>0</v>
      </c>
      <c r="L95" s="145">
        <v>0</v>
      </c>
      <c r="M95" s="126">
        <v>0</v>
      </c>
      <c r="N95" s="126">
        <v>0</v>
      </c>
      <c r="O95" s="126">
        <v>5</v>
      </c>
      <c r="P95" s="126">
        <v>0</v>
      </c>
      <c r="Q95" s="170">
        <v>0</v>
      </c>
      <c r="R95" s="162">
        <f t="shared" si="3"/>
        <v>5</v>
      </c>
      <c r="S95" s="123">
        <v>89</v>
      </c>
      <c r="T95" s="86" t="s">
        <v>174</v>
      </c>
      <c r="U95" s="163">
        <v>22</v>
      </c>
      <c r="V95" s="114"/>
    </row>
    <row r="96" spans="2:22" ht="13.8">
      <c r="B96" s="79">
        <v>90</v>
      </c>
      <c r="C96" s="306" t="s">
        <v>154</v>
      </c>
      <c r="D96" s="320">
        <v>0</v>
      </c>
      <c r="E96" s="93">
        <v>0</v>
      </c>
      <c r="F96" s="81">
        <v>0</v>
      </c>
      <c r="G96" s="153">
        <v>0</v>
      </c>
      <c r="H96" s="145">
        <v>0</v>
      </c>
      <c r="I96" s="126">
        <v>5</v>
      </c>
      <c r="J96" s="126">
        <v>0</v>
      </c>
      <c r="K96" s="82">
        <v>0</v>
      </c>
      <c r="L96" s="145">
        <v>0</v>
      </c>
      <c r="M96" s="126">
        <v>0</v>
      </c>
      <c r="N96" s="126">
        <v>0</v>
      </c>
      <c r="O96" s="126">
        <v>0</v>
      </c>
      <c r="P96" s="126">
        <v>0</v>
      </c>
      <c r="Q96" s="170">
        <v>0</v>
      </c>
      <c r="R96" s="162">
        <f t="shared" si="3"/>
        <v>5</v>
      </c>
      <c r="S96" s="124">
        <v>90</v>
      </c>
      <c r="T96" s="80" t="s">
        <v>136</v>
      </c>
      <c r="U96" s="163">
        <v>21</v>
      </c>
      <c r="V96" s="114"/>
    </row>
    <row r="97" spans="2:22" ht="13.8">
      <c r="B97" s="79">
        <v>91</v>
      </c>
      <c r="C97" s="306" t="s">
        <v>83</v>
      </c>
      <c r="D97" s="116">
        <v>5</v>
      </c>
      <c r="E97" s="93">
        <v>0</v>
      </c>
      <c r="F97" s="81">
        <v>0</v>
      </c>
      <c r="G97" s="153">
        <v>0</v>
      </c>
      <c r="H97" s="145">
        <v>0</v>
      </c>
      <c r="I97" s="126">
        <v>0</v>
      </c>
      <c r="J97" s="126">
        <v>0</v>
      </c>
      <c r="K97" s="85">
        <v>0</v>
      </c>
      <c r="L97" s="145">
        <v>0</v>
      </c>
      <c r="M97" s="126">
        <v>0</v>
      </c>
      <c r="N97" s="126">
        <v>0</v>
      </c>
      <c r="O97" s="126">
        <v>0</v>
      </c>
      <c r="P97" s="126">
        <v>0</v>
      </c>
      <c r="Q97" s="170">
        <v>5</v>
      </c>
      <c r="R97" s="162">
        <f t="shared" si="3"/>
        <v>5</v>
      </c>
      <c r="S97" s="123">
        <v>91</v>
      </c>
      <c r="T97" s="80" t="s">
        <v>139</v>
      </c>
      <c r="U97" s="163">
        <v>20</v>
      </c>
      <c r="V97" s="114"/>
    </row>
    <row r="98" spans="2:22" ht="13.8">
      <c r="B98" s="79">
        <v>92</v>
      </c>
      <c r="C98" s="306" t="s">
        <v>139</v>
      </c>
      <c r="D98" s="320">
        <v>0</v>
      </c>
      <c r="E98" s="93">
        <v>0</v>
      </c>
      <c r="F98" s="93">
        <v>0</v>
      </c>
      <c r="G98" s="153">
        <v>0</v>
      </c>
      <c r="H98" s="145">
        <v>0</v>
      </c>
      <c r="I98" s="126">
        <v>0</v>
      </c>
      <c r="J98" s="126">
        <v>5</v>
      </c>
      <c r="K98" s="82">
        <v>0</v>
      </c>
      <c r="L98" s="145">
        <v>0</v>
      </c>
      <c r="M98" s="126">
        <v>0</v>
      </c>
      <c r="N98" s="126">
        <v>0</v>
      </c>
      <c r="O98" s="126">
        <v>0</v>
      </c>
      <c r="P98" s="126">
        <v>0</v>
      </c>
      <c r="Q98" s="170">
        <v>0</v>
      </c>
      <c r="R98" s="162">
        <f t="shared" si="3"/>
        <v>5</v>
      </c>
      <c r="S98" s="123">
        <v>92</v>
      </c>
      <c r="T98" s="80" t="s">
        <v>162</v>
      </c>
      <c r="U98" s="163">
        <v>20</v>
      </c>
      <c r="V98" s="114"/>
    </row>
    <row r="99" spans="2:22" ht="13.8">
      <c r="B99" s="79">
        <v>93</v>
      </c>
      <c r="C99" s="306" t="s">
        <v>157</v>
      </c>
      <c r="D99" s="319">
        <v>0</v>
      </c>
      <c r="E99" s="93">
        <v>0</v>
      </c>
      <c r="F99" s="81">
        <v>0</v>
      </c>
      <c r="G99" s="153">
        <v>0</v>
      </c>
      <c r="H99" s="145">
        <v>5</v>
      </c>
      <c r="I99" s="126">
        <v>0</v>
      </c>
      <c r="J99" s="126">
        <v>0</v>
      </c>
      <c r="K99" s="78">
        <v>0</v>
      </c>
      <c r="L99" s="145">
        <v>0</v>
      </c>
      <c r="M99" s="126">
        <v>0</v>
      </c>
      <c r="N99" s="126">
        <v>0</v>
      </c>
      <c r="O99" s="126">
        <v>0</v>
      </c>
      <c r="P99" s="126">
        <v>0</v>
      </c>
      <c r="Q99" s="170">
        <v>0</v>
      </c>
      <c r="R99" s="162">
        <f t="shared" si="3"/>
        <v>5</v>
      </c>
      <c r="S99" s="124">
        <v>93</v>
      </c>
      <c r="T99" s="80" t="s">
        <v>149</v>
      </c>
      <c r="U99" s="163">
        <v>20</v>
      </c>
      <c r="V99" s="114"/>
    </row>
    <row r="100" spans="2:22" ht="13.8">
      <c r="B100" s="79">
        <v>94</v>
      </c>
      <c r="C100" s="312" t="s">
        <v>198</v>
      </c>
      <c r="D100" s="75">
        <v>0</v>
      </c>
      <c r="E100" s="93">
        <v>0</v>
      </c>
      <c r="F100" s="81">
        <v>0</v>
      </c>
      <c r="G100" s="153">
        <v>0</v>
      </c>
      <c r="H100" s="145">
        <v>0</v>
      </c>
      <c r="I100" s="126">
        <v>5</v>
      </c>
      <c r="J100" s="126">
        <v>0</v>
      </c>
      <c r="K100" s="82">
        <v>0</v>
      </c>
      <c r="L100" s="145">
        <v>0</v>
      </c>
      <c r="M100" s="126">
        <v>0</v>
      </c>
      <c r="N100" s="126">
        <v>0</v>
      </c>
      <c r="O100" s="126">
        <v>0</v>
      </c>
      <c r="P100" s="126">
        <v>0</v>
      </c>
      <c r="Q100" s="170">
        <v>0</v>
      </c>
      <c r="R100" s="162">
        <f t="shared" si="3"/>
        <v>5</v>
      </c>
      <c r="S100" s="123">
        <v>94</v>
      </c>
      <c r="T100" s="76" t="s">
        <v>142</v>
      </c>
      <c r="U100" s="163">
        <v>20</v>
      </c>
      <c r="V100" s="114"/>
    </row>
    <row r="101" spans="2:22" ht="13.8">
      <c r="B101" s="79">
        <v>95</v>
      </c>
      <c r="C101" s="309" t="s">
        <v>175</v>
      </c>
      <c r="D101" s="116">
        <v>5</v>
      </c>
      <c r="E101" s="93">
        <v>0</v>
      </c>
      <c r="F101" s="81">
        <v>0</v>
      </c>
      <c r="G101" s="153">
        <v>0</v>
      </c>
      <c r="H101" s="145">
        <v>0</v>
      </c>
      <c r="I101" s="126">
        <v>0</v>
      </c>
      <c r="J101" s="126">
        <v>0</v>
      </c>
      <c r="K101" s="82">
        <v>0</v>
      </c>
      <c r="L101" s="145">
        <v>0</v>
      </c>
      <c r="M101" s="126">
        <v>0</v>
      </c>
      <c r="N101" s="126">
        <v>0</v>
      </c>
      <c r="O101" s="126">
        <v>0</v>
      </c>
      <c r="P101" s="126">
        <v>0</v>
      </c>
      <c r="Q101" s="170">
        <v>0</v>
      </c>
      <c r="R101" s="162">
        <f t="shared" si="3"/>
        <v>5</v>
      </c>
      <c r="S101" s="123">
        <v>95</v>
      </c>
      <c r="T101" s="76" t="s">
        <v>171</v>
      </c>
      <c r="U101" s="163">
        <v>20</v>
      </c>
      <c r="V101" s="114"/>
    </row>
    <row r="102" spans="2:22" ht="13.8">
      <c r="B102" s="79">
        <v>96</v>
      </c>
      <c r="C102" s="306" t="s">
        <v>158</v>
      </c>
      <c r="D102" s="116">
        <v>5</v>
      </c>
      <c r="E102" s="93">
        <v>0</v>
      </c>
      <c r="F102" s="81">
        <v>0</v>
      </c>
      <c r="G102" s="153">
        <v>0</v>
      </c>
      <c r="H102" s="145">
        <v>0</v>
      </c>
      <c r="I102" s="126">
        <v>0</v>
      </c>
      <c r="J102" s="126">
        <v>0</v>
      </c>
      <c r="K102" s="82">
        <v>0</v>
      </c>
      <c r="L102" s="145">
        <v>0</v>
      </c>
      <c r="M102" s="126">
        <v>0</v>
      </c>
      <c r="N102" s="126">
        <v>0</v>
      </c>
      <c r="O102" s="126">
        <v>0</v>
      </c>
      <c r="P102" s="126">
        <v>0</v>
      </c>
      <c r="Q102" s="170">
        <v>0</v>
      </c>
      <c r="R102" s="162">
        <f t="shared" si="3"/>
        <v>5</v>
      </c>
      <c r="S102" s="124">
        <v>96</v>
      </c>
      <c r="T102" s="80" t="s">
        <v>304</v>
      </c>
      <c r="U102" s="163">
        <v>20</v>
      </c>
      <c r="V102" s="114"/>
    </row>
    <row r="103" spans="2:22" ht="13.8">
      <c r="B103" s="79">
        <v>97</v>
      </c>
      <c r="C103" s="306" t="s">
        <v>159</v>
      </c>
      <c r="D103" s="320">
        <v>0</v>
      </c>
      <c r="E103" s="93">
        <v>0</v>
      </c>
      <c r="F103" s="81">
        <v>5</v>
      </c>
      <c r="G103" s="153">
        <v>0</v>
      </c>
      <c r="H103" s="145">
        <v>0</v>
      </c>
      <c r="I103" s="126">
        <v>0</v>
      </c>
      <c r="J103" s="126">
        <v>0</v>
      </c>
      <c r="K103" s="82">
        <v>0</v>
      </c>
      <c r="L103" s="145">
        <v>0</v>
      </c>
      <c r="M103" s="126">
        <v>0</v>
      </c>
      <c r="N103" s="126">
        <v>0</v>
      </c>
      <c r="O103" s="126">
        <v>0</v>
      </c>
      <c r="P103" s="126">
        <v>0</v>
      </c>
      <c r="Q103" s="170">
        <v>0</v>
      </c>
      <c r="R103" s="162">
        <f t="shared" si="3"/>
        <v>5</v>
      </c>
      <c r="S103" s="123">
        <v>97</v>
      </c>
      <c r="T103" s="80" t="s">
        <v>172</v>
      </c>
      <c r="U103" s="163">
        <v>17</v>
      </c>
      <c r="V103" s="114"/>
    </row>
    <row r="104" spans="2:22" ht="13.8">
      <c r="B104" s="79">
        <v>98</v>
      </c>
      <c r="C104" s="306" t="s">
        <v>123</v>
      </c>
      <c r="D104" s="116">
        <v>5</v>
      </c>
      <c r="E104" s="93">
        <v>0</v>
      </c>
      <c r="F104" s="81">
        <v>0</v>
      </c>
      <c r="G104" s="153">
        <v>0</v>
      </c>
      <c r="H104" s="145">
        <v>0</v>
      </c>
      <c r="I104" s="126">
        <v>0</v>
      </c>
      <c r="J104" s="126">
        <v>0</v>
      </c>
      <c r="K104" s="82">
        <v>0</v>
      </c>
      <c r="L104" s="145">
        <v>0</v>
      </c>
      <c r="M104" s="126">
        <v>0</v>
      </c>
      <c r="N104" s="126">
        <v>0</v>
      </c>
      <c r="O104" s="126">
        <v>0</v>
      </c>
      <c r="P104" s="126">
        <v>0</v>
      </c>
      <c r="Q104" s="170">
        <v>0</v>
      </c>
      <c r="R104" s="162">
        <f t="shared" si="3"/>
        <v>5</v>
      </c>
      <c r="S104" s="123">
        <v>98</v>
      </c>
      <c r="T104" s="80" t="s">
        <v>169</v>
      </c>
      <c r="U104" s="163">
        <v>17</v>
      </c>
      <c r="V104" s="114"/>
    </row>
    <row r="105" spans="2:22" ht="13.8">
      <c r="B105" s="79">
        <v>99</v>
      </c>
      <c r="C105" s="306" t="s">
        <v>128</v>
      </c>
      <c r="D105" s="116">
        <v>0</v>
      </c>
      <c r="E105" s="93">
        <v>0</v>
      </c>
      <c r="F105" s="81">
        <v>0</v>
      </c>
      <c r="G105" s="153">
        <v>0</v>
      </c>
      <c r="H105" s="145">
        <v>0</v>
      </c>
      <c r="I105" s="126">
        <v>5</v>
      </c>
      <c r="J105" s="126">
        <v>0</v>
      </c>
      <c r="K105" s="82">
        <v>0</v>
      </c>
      <c r="L105" s="145">
        <v>0</v>
      </c>
      <c r="M105" s="126">
        <v>0</v>
      </c>
      <c r="N105" s="126">
        <v>0</v>
      </c>
      <c r="O105" s="126">
        <v>0</v>
      </c>
      <c r="P105" s="126">
        <v>0</v>
      </c>
      <c r="Q105" s="170">
        <v>0</v>
      </c>
      <c r="R105" s="162">
        <f t="shared" si="3"/>
        <v>5</v>
      </c>
      <c r="S105" s="124">
        <v>99</v>
      </c>
      <c r="T105" s="83" t="s">
        <v>143</v>
      </c>
      <c r="U105" s="163">
        <v>15</v>
      </c>
      <c r="V105" s="114"/>
    </row>
    <row r="106" spans="2:22" ht="13.8">
      <c r="B106" s="79">
        <v>100</v>
      </c>
      <c r="C106" s="306" t="s">
        <v>163</v>
      </c>
      <c r="D106" s="116">
        <v>0</v>
      </c>
      <c r="E106" s="93">
        <v>0</v>
      </c>
      <c r="F106" s="81">
        <v>0</v>
      </c>
      <c r="G106" s="153">
        <v>0</v>
      </c>
      <c r="H106" s="145">
        <v>0</v>
      </c>
      <c r="I106" s="126">
        <v>0</v>
      </c>
      <c r="J106" s="126">
        <v>0</v>
      </c>
      <c r="K106" s="82">
        <v>0</v>
      </c>
      <c r="L106" s="145">
        <v>0</v>
      </c>
      <c r="M106" s="126">
        <v>0</v>
      </c>
      <c r="N106" s="126">
        <v>0</v>
      </c>
      <c r="O106" s="126">
        <v>5</v>
      </c>
      <c r="P106" s="126">
        <v>0</v>
      </c>
      <c r="Q106" s="170">
        <v>0</v>
      </c>
      <c r="R106" s="162">
        <f t="shared" si="3"/>
        <v>5</v>
      </c>
      <c r="S106" s="123">
        <v>100</v>
      </c>
      <c r="T106" s="83" t="s">
        <v>144</v>
      </c>
      <c r="U106" s="163">
        <v>15</v>
      </c>
      <c r="V106" s="114"/>
    </row>
    <row r="107" spans="2:22" ht="13.8">
      <c r="B107" s="79">
        <v>101</v>
      </c>
      <c r="C107" s="313" t="s">
        <v>199</v>
      </c>
      <c r="D107" s="320">
        <v>0</v>
      </c>
      <c r="E107" s="93">
        <v>0</v>
      </c>
      <c r="F107" s="81">
        <v>0</v>
      </c>
      <c r="G107" s="153">
        <v>0</v>
      </c>
      <c r="H107" s="145">
        <v>0</v>
      </c>
      <c r="I107" s="126">
        <v>5</v>
      </c>
      <c r="J107" s="126">
        <v>0</v>
      </c>
      <c r="K107" s="82">
        <v>0</v>
      </c>
      <c r="L107" s="171">
        <v>0</v>
      </c>
      <c r="M107" s="81">
        <v>0</v>
      </c>
      <c r="N107" s="126">
        <v>0</v>
      </c>
      <c r="O107" s="161">
        <v>0</v>
      </c>
      <c r="P107" s="126">
        <v>0</v>
      </c>
      <c r="Q107" s="170">
        <v>0</v>
      </c>
      <c r="R107" s="164">
        <v>5</v>
      </c>
      <c r="S107" s="123">
        <v>101</v>
      </c>
      <c r="T107" s="80" t="s">
        <v>154</v>
      </c>
      <c r="U107" s="163">
        <v>15</v>
      </c>
      <c r="V107" s="114"/>
    </row>
    <row r="108" spans="2:22" ht="13.8">
      <c r="B108" s="79">
        <v>102</v>
      </c>
      <c r="C108" s="306" t="s">
        <v>169</v>
      </c>
      <c r="D108" s="79">
        <v>0</v>
      </c>
      <c r="E108" s="93">
        <v>0</v>
      </c>
      <c r="F108" s="81">
        <v>5</v>
      </c>
      <c r="G108" s="153">
        <v>0</v>
      </c>
      <c r="H108" s="145">
        <v>0</v>
      </c>
      <c r="I108" s="126">
        <v>0</v>
      </c>
      <c r="J108" s="126">
        <v>0</v>
      </c>
      <c r="K108" s="82">
        <v>0</v>
      </c>
      <c r="L108" s="145">
        <v>0</v>
      </c>
      <c r="M108" s="126">
        <v>0</v>
      </c>
      <c r="N108" s="126">
        <v>0</v>
      </c>
      <c r="O108" s="126">
        <v>0</v>
      </c>
      <c r="P108" s="126">
        <v>0</v>
      </c>
      <c r="Q108" s="170">
        <v>0</v>
      </c>
      <c r="R108" s="162">
        <f t="shared" ref="R108:R113" si="4">SUM(D108:O108)</f>
        <v>5</v>
      </c>
      <c r="S108" s="124">
        <v>102</v>
      </c>
      <c r="T108" s="156" t="s">
        <v>194</v>
      </c>
      <c r="U108" s="163">
        <v>15</v>
      </c>
      <c r="V108" s="114"/>
    </row>
    <row r="109" spans="2:22" ht="13.8">
      <c r="B109" s="79">
        <v>103</v>
      </c>
      <c r="C109" s="306" t="s">
        <v>142</v>
      </c>
      <c r="D109" s="79">
        <v>0</v>
      </c>
      <c r="E109" s="93">
        <v>0</v>
      </c>
      <c r="F109" s="81">
        <v>0</v>
      </c>
      <c r="G109" s="153">
        <v>5</v>
      </c>
      <c r="H109" s="145">
        <v>0</v>
      </c>
      <c r="I109" s="126">
        <v>0</v>
      </c>
      <c r="J109" s="126">
        <v>0</v>
      </c>
      <c r="K109" s="85">
        <v>0</v>
      </c>
      <c r="L109" s="145">
        <v>0</v>
      </c>
      <c r="M109" s="126">
        <v>0</v>
      </c>
      <c r="N109" s="126">
        <v>0</v>
      </c>
      <c r="O109" s="126">
        <v>0</v>
      </c>
      <c r="P109" s="126">
        <v>0</v>
      </c>
      <c r="Q109" s="170">
        <v>0</v>
      </c>
      <c r="R109" s="162">
        <f t="shared" si="4"/>
        <v>5</v>
      </c>
      <c r="S109" s="123">
        <v>103</v>
      </c>
      <c r="T109" s="80" t="s">
        <v>160</v>
      </c>
      <c r="U109" s="163">
        <v>15</v>
      </c>
      <c r="V109" s="114"/>
    </row>
    <row r="110" spans="2:22" ht="13.8">
      <c r="B110" s="79">
        <v>104</v>
      </c>
      <c r="C110" s="310" t="s">
        <v>195</v>
      </c>
      <c r="D110" s="79">
        <v>0</v>
      </c>
      <c r="E110" s="93">
        <v>0</v>
      </c>
      <c r="F110" s="81">
        <v>0</v>
      </c>
      <c r="G110" s="153">
        <v>0</v>
      </c>
      <c r="H110" s="145">
        <v>0</v>
      </c>
      <c r="I110" s="126">
        <v>5</v>
      </c>
      <c r="J110" s="126">
        <v>0</v>
      </c>
      <c r="K110" s="82">
        <v>0</v>
      </c>
      <c r="L110" s="145">
        <v>0</v>
      </c>
      <c r="M110" s="126">
        <v>0</v>
      </c>
      <c r="N110" s="126">
        <v>0</v>
      </c>
      <c r="O110" s="126">
        <v>0</v>
      </c>
      <c r="P110" s="126">
        <v>0</v>
      </c>
      <c r="Q110" s="170">
        <v>0</v>
      </c>
      <c r="R110" s="162">
        <f t="shared" si="4"/>
        <v>5</v>
      </c>
      <c r="S110" s="123">
        <v>104</v>
      </c>
      <c r="T110" s="83" t="s">
        <v>148</v>
      </c>
      <c r="U110" s="163">
        <v>15</v>
      </c>
      <c r="V110" s="114"/>
    </row>
    <row r="111" spans="2:22" ht="13.8">
      <c r="B111" s="79">
        <v>105</v>
      </c>
      <c r="C111" s="314" t="s">
        <v>129</v>
      </c>
      <c r="D111" s="79">
        <v>0</v>
      </c>
      <c r="E111" s="93">
        <v>0</v>
      </c>
      <c r="F111" s="81">
        <v>0</v>
      </c>
      <c r="G111" s="153">
        <v>0</v>
      </c>
      <c r="H111" s="145">
        <v>0</v>
      </c>
      <c r="I111" s="126">
        <v>0</v>
      </c>
      <c r="J111" s="126">
        <v>0</v>
      </c>
      <c r="K111" s="82">
        <v>0</v>
      </c>
      <c r="L111" s="145">
        <v>0</v>
      </c>
      <c r="M111" s="126">
        <v>5</v>
      </c>
      <c r="N111" s="126">
        <v>0</v>
      </c>
      <c r="O111" s="126">
        <v>0</v>
      </c>
      <c r="P111" s="126">
        <v>0</v>
      </c>
      <c r="Q111" s="170">
        <v>0</v>
      </c>
      <c r="R111" s="162">
        <f t="shared" si="4"/>
        <v>5</v>
      </c>
      <c r="S111" s="124">
        <v>105</v>
      </c>
      <c r="T111" s="156" t="s">
        <v>193</v>
      </c>
      <c r="U111" s="163">
        <v>10</v>
      </c>
      <c r="V111" s="114"/>
    </row>
    <row r="112" spans="2:22" ht="13.8">
      <c r="B112" s="79">
        <v>106</v>
      </c>
      <c r="C112" s="306" t="s">
        <v>133</v>
      </c>
      <c r="D112" s="79">
        <v>0</v>
      </c>
      <c r="E112" s="93">
        <v>5</v>
      </c>
      <c r="F112" s="93">
        <v>0</v>
      </c>
      <c r="G112" s="153">
        <v>0</v>
      </c>
      <c r="H112" s="145">
        <v>0</v>
      </c>
      <c r="I112" s="126">
        <v>0</v>
      </c>
      <c r="J112" s="126">
        <v>0</v>
      </c>
      <c r="K112" s="82">
        <v>0</v>
      </c>
      <c r="L112" s="145">
        <v>0</v>
      </c>
      <c r="M112" s="126">
        <v>0</v>
      </c>
      <c r="N112" s="126">
        <v>0</v>
      </c>
      <c r="O112" s="126">
        <v>0</v>
      </c>
      <c r="P112" s="126">
        <v>0</v>
      </c>
      <c r="Q112" s="170">
        <v>0</v>
      </c>
      <c r="R112" s="162">
        <f t="shared" si="4"/>
        <v>5</v>
      </c>
      <c r="S112" s="123">
        <v>106</v>
      </c>
      <c r="T112" s="130" t="s">
        <v>145</v>
      </c>
      <c r="U112" s="163">
        <v>10</v>
      </c>
      <c r="V112" s="114"/>
    </row>
    <row r="113" spans="2:22" ht="13.8">
      <c r="B113" s="79">
        <v>107</v>
      </c>
      <c r="C113" s="306" t="s">
        <v>93</v>
      </c>
      <c r="D113" s="79">
        <v>5</v>
      </c>
      <c r="E113" s="93">
        <v>0</v>
      </c>
      <c r="F113" s="81">
        <v>0</v>
      </c>
      <c r="G113" s="153">
        <v>0</v>
      </c>
      <c r="H113" s="145">
        <v>0</v>
      </c>
      <c r="I113" s="126">
        <v>0</v>
      </c>
      <c r="J113" s="126">
        <v>0</v>
      </c>
      <c r="K113" s="82">
        <v>0</v>
      </c>
      <c r="L113" s="145">
        <v>0</v>
      </c>
      <c r="M113" s="126">
        <v>0</v>
      </c>
      <c r="N113" s="126">
        <v>0</v>
      </c>
      <c r="O113" s="126">
        <v>0</v>
      </c>
      <c r="P113" s="126">
        <v>0</v>
      </c>
      <c r="Q113" s="170">
        <v>0</v>
      </c>
      <c r="R113" s="162">
        <f t="shared" si="4"/>
        <v>5</v>
      </c>
      <c r="S113" s="123">
        <v>107</v>
      </c>
      <c r="T113" s="83" t="s">
        <v>156</v>
      </c>
      <c r="U113" s="163">
        <v>10</v>
      </c>
      <c r="V113" s="114"/>
    </row>
    <row r="114" spans="2:22" ht="13.8">
      <c r="B114" s="79">
        <v>108</v>
      </c>
      <c r="C114" s="306" t="s">
        <v>68</v>
      </c>
      <c r="D114" s="79">
        <v>0</v>
      </c>
      <c r="E114" s="93">
        <v>0</v>
      </c>
      <c r="F114" s="81">
        <v>0</v>
      </c>
      <c r="G114" s="153">
        <v>0</v>
      </c>
      <c r="H114" s="145">
        <v>0</v>
      </c>
      <c r="I114" s="126">
        <v>0</v>
      </c>
      <c r="J114" s="126">
        <v>0</v>
      </c>
      <c r="K114" s="82">
        <v>0</v>
      </c>
      <c r="L114" s="171">
        <v>5</v>
      </c>
      <c r="M114" s="81">
        <v>0</v>
      </c>
      <c r="N114" s="126">
        <v>0</v>
      </c>
      <c r="O114" s="161">
        <v>0</v>
      </c>
      <c r="P114" s="126">
        <v>0</v>
      </c>
      <c r="Q114" s="170">
        <v>5</v>
      </c>
      <c r="R114" s="164">
        <v>5</v>
      </c>
      <c r="S114" s="124">
        <v>108</v>
      </c>
      <c r="T114" s="80" t="s">
        <v>157</v>
      </c>
      <c r="U114" s="163">
        <v>10</v>
      </c>
      <c r="V114" s="114"/>
    </row>
    <row r="115" spans="2:22" ht="13.8">
      <c r="B115" s="79">
        <v>109</v>
      </c>
      <c r="C115" s="308" t="s">
        <v>165</v>
      </c>
      <c r="D115" s="303">
        <v>0</v>
      </c>
      <c r="E115" s="93">
        <v>0</v>
      </c>
      <c r="F115" s="81">
        <v>0</v>
      </c>
      <c r="G115" s="153">
        <v>0</v>
      </c>
      <c r="H115" s="145">
        <v>0</v>
      </c>
      <c r="I115" s="126">
        <v>0</v>
      </c>
      <c r="J115" s="126">
        <v>0</v>
      </c>
      <c r="K115" s="87">
        <v>0</v>
      </c>
      <c r="L115" s="171">
        <v>0</v>
      </c>
      <c r="M115" s="81">
        <v>5</v>
      </c>
      <c r="N115" s="126">
        <v>0</v>
      </c>
      <c r="O115" s="161">
        <v>0</v>
      </c>
      <c r="P115" s="126">
        <v>0</v>
      </c>
      <c r="Q115" s="170">
        <v>5</v>
      </c>
      <c r="R115" s="162">
        <f>SUM(D115:O115)</f>
        <v>5</v>
      </c>
      <c r="S115" s="123">
        <v>109</v>
      </c>
      <c r="T115" s="86" t="s">
        <v>175</v>
      </c>
      <c r="U115" s="163">
        <v>10</v>
      </c>
      <c r="V115" s="114"/>
    </row>
    <row r="116" spans="2:22" ht="13.8">
      <c r="B116" s="79">
        <v>110</v>
      </c>
      <c r="C116" s="308" t="s">
        <v>14</v>
      </c>
      <c r="D116" s="303">
        <v>0</v>
      </c>
      <c r="E116" s="93">
        <v>0</v>
      </c>
      <c r="F116" s="111">
        <v>0</v>
      </c>
      <c r="G116" s="153">
        <v>0</v>
      </c>
      <c r="H116" s="145">
        <v>0</v>
      </c>
      <c r="I116" s="126">
        <v>0</v>
      </c>
      <c r="J116" s="126">
        <v>0</v>
      </c>
      <c r="K116" s="112">
        <v>0</v>
      </c>
      <c r="L116" s="171">
        <v>0</v>
      </c>
      <c r="M116" s="81">
        <v>5</v>
      </c>
      <c r="N116" s="126">
        <v>0</v>
      </c>
      <c r="O116" s="161">
        <v>0</v>
      </c>
      <c r="P116" s="126">
        <v>0</v>
      </c>
      <c r="Q116" s="170">
        <v>0</v>
      </c>
      <c r="R116" s="164">
        <v>5</v>
      </c>
      <c r="S116" s="123">
        <v>110</v>
      </c>
      <c r="T116" s="86" t="s">
        <v>158</v>
      </c>
      <c r="U116" s="163">
        <v>10</v>
      </c>
      <c r="V116" s="114"/>
    </row>
    <row r="117" spans="2:22" ht="13.8">
      <c r="B117" s="79">
        <v>111</v>
      </c>
      <c r="C117" s="308" t="s">
        <v>95</v>
      </c>
      <c r="D117" s="303">
        <v>0</v>
      </c>
      <c r="E117" s="93">
        <v>0</v>
      </c>
      <c r="F117" s="111">
        <v>0</v>
      </c>
      <c r="G117" s="153">
        <v>0</v>
      </c>
      <c r="H117" s="145">
        <v>0</v>
      </c>
      <c r="I117" s="126">
        <v>0</v>
      </c>
      <c r="J117" s="126">
        <v>5</v>
      </c>
      <c r="K117" s="87">
        <v>0</v>
      </c>
      <c r="L117" s="145">
        <v>0</v>
      </c>
      <c r="M117" s="126">
        <v>0</v>
      </c>
      <c r="N117" s="126">
        <v>0</v>
      </c>
      <c r="O117" s="126">
        <v>0</v>
      </c>
      <c r="P117" s="126">
        <v>0</v>
      </c>
      <c r="Q117" s="170">
        <v>0</v>
      </c>
      <c r="R117" s="162">
        <f t="shared" ref="R117:R130" si="5">SUM(D117:O117)</f>
        <v>5</v>
      </c>
      <c r="S117" s="124">
        <v>111</v>
      </c>
      <c r="T117" s="86" t="s">
        <v>159</v>
      </c>
      <c r="U117" s="163">
        <v>10</v>
      </c>
      <c r="V117" s="114"/>
    </row>
    <row r="118" spans="2:22" ht="13.8">
      <c r="B118" s="79">
        <v>112</v>
      </c>
      <c r="C118" s="308" t="s">
        <v>176</v>
      </c>
      <c r="D118" s="303">
        <v>0</v>
      </c>
      <c r="E118" s="93">
        <v>0</v>
      </c>
      <c r="F118" s="111">
        <v>0</v>
      </c>
      <c r="G118" s="153">
        <v>0</v>
      </c>
      <c r="H118" s="145">
        <v>0</v>
      </c>
      <c r="I118" s="126">
        <v>0</v>
      </c>
      <c r="J118" s="126">
        <v>0</v>
      </c>
      <c r="K118" s="87">
        <v>0</v>
      </c>
      <c r="L118" s="145">
        <v>0</v>
      </c>
      <c r="M118" s="126">
        <v>0</v>
      </c>
      <c r="N118" s="126">
        <v>0</v>
      </c>
      <c r="O118" s="126">
        <v>0</v>
      </c>
      <c r="P118" s="126">
        <v>0</v>
      </c>
      <c r="Q118" s="170">
        <v>0</v>
      </c>
      <c r="R118" s="162">
        <f t="shared" si="5"/>
        <v>0</v>
      </c>
      <c r="S118" s="123">
        <v>112</v>
      </c>
      <c r="T118" s="86" t="s">
        <v>163</v>
      </c>
      <c r="U118" s="163">
        <v>10</v>
      </c>
      <c r="V118" s="114"/>
    </row>
    <row r="119" spans="2:22" ht="13.8">
      <c r="B119" s="79">
        <v>113</v>
      </c>
      <c r="C119" s="315" t="s">
        <v>156</v>
      </c>
      <c r="D119" s="303">
        <v>0</v>
      </c>
      <c r="E119" s="93">
        <v>0</v>
      </c>
      <c r="F119" s="111">
        <v>0</v>
      </c>
      <c r="G119" s="153">
        <v>0</v>
      </c>
      <c r="H119" s="145">
        <v>0</v>
      </c>
      <c r="I119" s="126">
        <v>0</v>
      </c>
      <c r="J119" s="126">
        <v>0</v>
      </c>
      <c r="K119" s="87">
        <v>0</v>
      </c>
      <c r="L119" s="145">
        <v>0</v>
      </c>
      <c r="M119" s="126">
        <v>0</v>
      </c>
      <c r="N119" s="126">
        <v>0</v>
      </c>
      <c r="O119" s="126">
        <v>0</v>
      </c>
      <c r="P119" s="126">
        <v>0</v>
      </c>
      <c r="Q119" s="170">
        <v>0</v>
      </c>
      <c r="R119" s="162">
        <f t="shared" si="5"/>
        <v>0</v>
      </c>
      <c r="S119" s="123">
        <v>113</v>
      </c>
      <c r="T119" s="86" t="s">
        <v>165</v>
      </c>
      <c r="U119" s="163">
        <v>10</v>
      </c>
      <c r="V119" s="114"/>
    </row>
    <row r="120" spans="2:22" ht="13.8">
      <c r="B120" s="79">
        <v>114</v>
      </c>
      <c r="C120" s="315" t="s">
        <v>132</v>
      </c>
      <c r="D120" s="303">
        <v>0</v>
      </c>
      <c r="E120" s="93">
        <v>0</v>
      </c>
      <c r="F120" s="111">
        <v>0</v>
      </c>
      <c r="G120" s="153">
        <v>0</v>
      </c>
      <c r="H120" s="145">
        <v>0</v>
      </c>
      <c r="I120" s="126">
        <v>0</v>
      </c>
      <c r="J120" s="126">
        <v>0</v>
      </c>
      <c r="K120" s="87">
        <v>0</v>
      </c>
      <c r="L120" s="145">
        <v>0</v>
      </c>
      <c r="M120" s="126">
        <v>0</v>
      </c>
      <c r="N120" s="126">
        <v>0</v>
      </c>
      <c r="O120" s="126">
        <v>0</v>
      </c>
      <c r="P120" s="126">
        <v>0</v>
      </c>
      <c r="Q120" s="170">
        <v>0</v>
      </c>
      <c r="R120" s="162">
        <f t="shared" si="5"/>
        <v>0</v>
      </c>
      <c r="S120" s="124">
        <v>114</v>
      </c>
      <c r="T120" s="86" t="s">
        <v>166</v>
      </c>
      <c r="U120" s="163">
        <v>10</v>
      </c>
      <c r="V120" s="114"/>
    </row>
    <row r="121" spans="2:22" ht="13.8">
      <c r="B121" s="79">
        <v>115</v>
      </c>
      <c r="C121" s="308" t="s">
        <v>135</v>
      </c>
      <c r="D121" s="116">
        <v>0</v>
      </c>
      <c r="E121" s="93">
        <v>0</v>
      </c>
      <c r="F121" s="93">
        <v>0</v>
      </c>
      <c r="G121" s="153">
        <v>0</v>
      </c>
      <c r="H121" s="145">
        <v>0</v>
      </c>
      <c r="I121" s="126">
        <v>0</v>
      </c>
      <c r="J121" s="126">
        <v>0</v>
      </c>
      <c r="K121" s="87">
        <v>0</v>
      </c>
      <c r="L121" s="145">
        <v>0</v>
      </c>
      <c r="M121" s="126">
        <v>0</v>
      </c>
      <c r="N121" s="126">
        <v>0</v>
      </c>
      <c r="O121" s="126">
        <v>0</v>
      </c>
      <c r="P121" s="126">
        <v>0</v>
      </c>
      <c r="Q121" s="170">
        <v>5</v>
      </c>
      <c r="R121" s="162">
        <f t="shared" si="5"/>
        <v>0</v>
      </c>
      <c r="S121" s="123">
        <v>115</v>
      </c>
      <c r="T121" s="86" t="s">
        <v>72</v>
      </c>
      <c r="U121" s="163">
        <v>10</v>
      </c>
      <c r="V121" s="114"/>
    </row>
    <row r="122" spans="2:22" ht="13.8">
      <c r="B122" s="79">
        <v>116</v>
      </c>
      <c r="C122" s="307" t="s">
        <v>148</v>
      </c>
      <c r="D122" s="320">
        <v>0</v>
      </c>
      <c r="E122" s="93">
        <v>0</v>
      </c>
      <c r="F122" s="81">
        <v>0</v>
      </c>
      <c r="G122" s="153">
        <v>0</v>
      </c>
      <c r="H122" s="145">
        <v>0</v>
      </c>
      <c r="I122" s="126">
        <v>0</v>
      </c>
      <c r="J122" s="126">
        <v>0</v>
      </c>
      <c r="K122" s="94">
        <v>0</v>
      </c>
      <c r="L122" s="145">
        <v>0</v>
      </c>
      <c r="M122" s="126">
        <v>0</v>
      </c>
      <c r="N122" s="126">
        <v>0</v>
      </c>
      <c r="O122" s="126">
        <v>0</v>
      </c>
      <c r="P122" s="126">
        <v>0</v>
      </c>
      <c r="Q122" s="170">
        <v>0</v>
      </c>
      <c r="R122" s="132">
        <f t="shared" si="5"/>
        <v>0</v>
      </c>
      <c r="S122" s="123">
        <v>116</v>
      </c>
      <c r="T122" s="156" t="s">
        <v>192</v>
      </c>
      <c r="U122" s="163">
        <v>5</v>
      </c>
      <c r="V122" s="114"/>
    </row>
    <row r="123" spans="2:22" ht="13.8">
      <c r="B123" s="79">
        <v>117</v>
      </c>
      <c r="C123" s="306" t="s">
        <v>190</v>
      </c>
      <c r="D123" s="116">
        <v>0</v>
      </c>
      <c r="E123" s="93">
        <v>0</v>
      </c>
      <c r="F123" s="81">
        <v>0</v>
      </c>
      <c r="G123" s="153">
        <v>0</v>
      </c>
      <c r="H123" s="145">
        <v>0</v>
      </c>
      <c r="I123" s="126">
        <v>0</v>
      </c>
      <c r="J123" s="126">
        <v>0</v>
      </c>
      <c r="K123" s="82">
        <v>0</v>
      </c>
      <c r="L123" s="145">
        <v>0</v>
      </c>
      <c r="M123" s="126">
        <v>0</v>
      </c>
      <c r="N123" s="126">
        <v>0</v>
      </c>
      <c r="O123" s="126">
        <v>0</v>
      </c>
      <c r="P123" s="126">
        <v>0</v>
      </c>
      <c r="Q123" s="170">
        <v>0</v>
      </c>
      <c r="R123" s="132">
        <f t="shared" si="5"/>
        <v>0</v>
      </c>
      <c r="S123" s="124">
        <v>117</v>
      </c>
      <c r="T123" s="137" t="s">
        <v>197</v>
      </c>
      <c r="U123" s="163">
        <v>5</v>
      </c>
    </row>
    <row r="124" spans="2:22" ht="13.8">
      <c r="B124" s="79">
        <v>118</v>
      </c>
      <c r="C124" s="307" t="s">
        <v>161</v>
      </c>
      <c r="D124" s="116">
        <v>0</v>
      </c>
      <c r="E124" s="93">
        <v>0</v>
      </c>
      <c r="F124" s="81">
        <v>0</v>
      </c>
      <c r="G124" s="153">
        <v>0</v>
      </c>
      <c r="H124" s="145">
        <v>0</v>
      </c>
      <c r="I124" s="126">
        <v>0</v>
      </c>
      <c r="J124" s="126">
        <v>0</v>
      </c>
      <c r="K124" s="82">
        <v>0</v>
      </c>
      <c r="L124" s="145">
        <v>0</v>
      </c>
      <c r="M124" s="126">
        <v>0</v>
      </c>
      <c r="N124" s="126">
        <v>0</v>
      </c>
      <c r="O124" s="126">
        <v>0</v>
      </c>
      <c r="P124" s="126">
        <v>0</v>
      </c>
      <c r="Q124" s="170">
        <v>0</v>
      </c>
      <c r="R124" s="132">
        <f t="shared" si="5"/>
        <v>0</v>
      </c>
      <c r="S124" s="123">
        <v>118</v>
      </c>
      <c r="T124" s="130" t="s">
        <v>176</v>
      </c>
      <c r="U124" s="163">
        <v>5</v>
      </c>
    </row>
    <row r="125" spans="2:22" ht="13.8">
      <c r="B125" s="79">
        <v>119</v>
      </c>
      <c r="C125" s="306" t="s">
        <v>162</v>
      </c>
      <c r="D125" s="116">
        <v>0</v>
      </c>
      <c r="E125" s="93">
        <v>0</v>
      </c>
      <c r="F125" s="93">
        <v>0</v>
      </c>
      <c r="G125" s="153">
        <v>0</v>
      </c>
      <c r="H125" s="145">
        <v>0</v>
      </c>
      <c r="I125" s="126">
        <v>0</v>
      </c>
      <c r="J125" s="126">
        <v>0</v>
      </c>
      <c r="K125" s="82">
        <v>0</v>
      </c>
      <c r="L125" s="145">
        <v>0</v>
      </c>
      <c r="M125" s="126">
        <v>0</v>
      </c>
      <c r="N125" s="126">
        <v>0</v>
      </c>
      <c r="O125" s="126">
        <v>0</v>
      </c>
      <c r="P125" s="126">
        <v>0</v>
      </c>
      <c r="Q125" s="170">
        <v>0</v>
      </c>
      <c r="R125" s="132">
        <f t="shared" si="5"/>
        <v>0</v>
      </c>
      <c r="S125" s="123">
        <v>119</v>
      </c>
      <c r="T125" s="138" t="s">
        <v>198</v>
      </c>
      <c r="U125" s="163">
        <v>5</v>
      </c>
    </row>
    <row r="126" spans="2:22" ht="13.8">
      <c r="B126" s="79">
        <v>120</v>
      </c>
      <c r="C126" s="307" t="s">
        <v>46</v>
      </c>
      <c r="D126" s="320">
        <v>0</v>
      </c>
      <c r="E126" s="93">
        <v>0</v>
      </c>
      <c r="F126" s="81">
        <v>0</v>
      </c>
      <c r="G126" s="153">
        <v>0</v>
      </c>
      <c r="H126" s="145">
        <v>0</v>
      </c>
      <c r="I126" s="126">
        <v>0</v>
      </c>
      <c r="J126" s="126">
        <v>0</v>
      </c>
      <c r="K126" s="82">
        <v>0</v>
      </c>
      <c r="L126" s="145">
        <v>0</v>
      </c>
      <c r="M126" s="126">
        <v>0</v>
      </c>
      <c r="N126" s="126">
        <v>0</v>
      </c>
      <c r="O126" s="126">
        <v>0</v>
      </c>
      <c r="P126" s="126">
        <v>0</v>
      </c>
      <c r="Q126" s="170">
        <v>0</v>
      </c>
      <c r="R126" s="132">
        <f t="shared" si="5"/>
        <v>0</v>
      </c>
      <c r="S126" s="124">
        <v>120</v>
      </c>
      <c r="T126" s="130" t="s">
        <v>190</v>
      </c>
      <c r="U126" s="163">
        <v>5</v>
      </c>
    </row>
    <row r="127" spans="2:22" ht="13.8">
      <c r="B127" s="79">
        <v>121</v>
      </c>
      <c r="C127" s="306" t="s">
        <v>171</v>
      </c>
      <c r="D127" s="116">
        <v>0</v>
      </c>
      <c r="E127" s="93">
        <v>0</v>
      </c>
      <c r="F127" s="81">
        <v>0</v>
      </c>
      <c r="G127" s="153">
        <v>0</v>
      </c>
      <c r="H127" s="145">
        <v>0</v>
      </c>
      <c r="I127" s="126">
        <v>0</v>
      </c>
      <c r="J127" s="126">
        <v>0</v>
      </c>
      <c r="K127" s="82">
        <v>0</v>
      </c>
      <c r="L127" s="145">
        <v>0</v>
      </c>
      <c r="M127" s="126">
        <v>0</v>
      </c>
      <c r="N127" s="126">
        <v>0</v>
      </c>
      <c r="O127" s="126">
        <v>0</v>
      </c>
      <c r="P127" s="126">
        <v>0</v>
      </c>
      <c r="Q127" s="170">
        <v>10</v>
      </c>
      <c r="R127" s="132">
        <f t="shared" si="5"/>
        <v>0</v>
      </c>
      <c r="S127" s="123">
        <v>121</v>
      </c>
      <c r="T127" s="155" t="s">
        <v>161</v>
      </c>
      <c r="U127" s="163">
        <v>5</v>
      </c>
    </row>
    <row r="128" spans="2:22" ht="13.8">
      <c r="B128" s="79">
        <v>122</v>
      </c>
      <c r="C128" s="306" t="s">
        <v>164</v>
      </c>
      <c r="D128" s="116">
        <v>0</v>
      </c>
      <c r="E128" s="93">
        <v>0</v>
      </c>
      <c r="F128" s="81">
        <v>0</v>
      </c>
      <c r="G128" s="153">
        <v>0</v>
      </c>
      <c r="H128" s="145">
        <v>0</v>
      </c>
      <c r="I128" s="126">
        <v>0</v>
      </c>
      <c r="J128" s="126">
        <v>0</v>
      </c>
      <c r="K128" s="82">
        <v>0</v>
      </c>
      <c r="L128" s="171">
        <v>0</v>
      </c>
      <c r="M128" s="81">
        <v>0</v>
      </c>
      <c r="N128" s="126">
        <v>0</v>
      </c>
      <c r="O128" s="117">
        <v>0</v>
      </c>
      <c r="P128" s="126">
        <v>0</v>
      </c>
      <c r="Q128" s="170">
        <v>0</v>
      </c>
      <c r="R128" s="132">
        <f t="shared" si="5"/>
        <v>0</v>
      </c>
      <c r="S128" s="123">
        <v>122</v>
      </c>
      <c r="T128" s="138" t="s">
        <v>199</v>
      </c>
      <c r="U128" s="163">
        <v>5</v>
      </c>
    </row>
    <row r="129" spans="2:21" ht="13.8">
      <c r="B129" s="79">
        <v>123</v>
      </c>
      <c r="C129" s="308" t="s">
        <v>166</v>
      </c>
      <c r="D129" s="116">
        <v>0</v>
      </c>
      <c r="E129" s="93">
        <v>0</v>
      </c>
      <c r="F129" s="81">
        <v>0</v>
      </c>
      <c r="G129" s="153">
        <v>0</v>
      </c>
      <c r="H129" s="145">
        <v>0</v>
      </c>
      <c r="I129" s="126">
        <v>0</v>
      </c>
      <c r="J129" s="126">
        <v>0</v>
      </c>
      <c r="K129" s="82">
        <v>0</v>
      </c>
      <c r="L129" s="171">
        <v>0</v>
      </c>
      <c r="M129" s="81">
        <v>0</v>
      </c>
      <c r="N129" s="126">
        <v>0</v>
      </c>
      <c r="O129" s="117">
        <v>0</v>
      </c>
      <c r="P129" s="126">
        <v>0</v>
      </c>
      <c r="Q129" s="264">
        <v>0</v>
      </c>
      <c r="R129" s="132">
        <f t="shared" si="5"/>
        <v>0</v>
      </c>
      <c r="S129" s="124">
        <v>123</v>
      </c>
      <c r="T129" s="137" t="s">
        <v>195</v>
      </c>
      <c r="U129" s="163">
        <v>5</v>
      </c>
    </row>
    <row r="130" spans="2:21" ht="14.4" thickBot="1">
      <c r="B130" s="182">
        <v>124</v>
      </c>
      <c r="C130" s="316" t="s">
        <v>72</v>
      </c>
      <c r="D130" s="266">
        <v>0</v>
      </c>
      <c r="E130" s="148">
        <v>0</v>
      </c>
      <c r="F130" s="149">
        <v>0</v>
      </c>
      <c r="G130" s="152">
        <v>0</v>
      </c>
      <c r="H130" s="150">
        <v>0</v>
      </c>
      <c r="I130" s="151">
        <v>0</v>
      </c>
      <c r="J130" s="151">
        <v>0</v>
      </c>
      <c r="K130" s="324">
        <v>0</v>
      </c>
      <c r="L130" s="172">
        <v>0</v>
      </c>
      <c r="M130" s="149">
        <v>0</v>
      </c>
      <c r="N130" s="151">
        <v>0</v>
      </c>
      <c r="O130" s="176">
        <v>0</v>
      </c>
      <c r="P130" s="151">
        <v>0</v>
      </c>
      <c r="Q130" s="173">
        <v>0</v>
      </c>
      <c r="R130" s="187">
        <f t="shared" si="5"/>
        <v>0</v>
      </c>
      <c r="S130" s="266">
        <v>124</v>
      </c>
      <c r="T130" s="262" t="s">
        <v>164</v>
      </c>
      <c r="U130" s="263">
        <v>5</v>
      </c>
    </row>
    <row r="131" spans="2:21" ht="13.8" thickTop="1"/>
  </sheetData>
  <mergeCells count="11">
    <mergeCell ref="U4:U5"/>
    <mergeCell ref="L4:Q4"/>
    <mergeCell ref="S3:U3"/>
    <mergeCell ref="B3:R3"/>
    <mergeCell ref="R4:R5"/>
    <mergeCell ref="B4:B6"/>
    <mergeCell ref="C4:C6"/>
    <mergeCell ref="D4:G4"/>
    <mergeCell ref="S4:S6"/>
    <mergeCell ref="H4:K4"/>
    <mergeCell ref="T4:T6"/>
  </mergeCells>
  <pageMargins left="0.59055118110236227" right="0" top="0" bottom="0" header="0.31496062992125984" footer="0.31496062992125984"/>
  <pageSetup paperSize="9" scale="2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137"/>
  <sheetViews>
    <sheetView zoomScale="75" zoomScaleNormal="75" workbookViewId="0">
      <selection activeCell="V25" sqref="V25"/>
    </sheetView>
  </sheetViews>
  <sheetFormatPr defaultColWidth="8.88671875" defaultRowHeight="13.2"/>
  <cols>
    <col min="1" max="1" width="8.88671875" style="447"/>
    <col min="2" max="2" width="7" style="447" customWidth="1"/>
    <col min="3" max="3" width="35.6640625" style="447" bestFit="1" customWidth="1"/>
    <col min="4" max="4" width="7.5546875" style="447" customWidth="1"/>
    <col min="5" max="5" width="8.109375" style="447" customWidth="1"/>
    <col min="6" max="6" width="8" style="447" customWidth="1"/>
    <col min="7" max="7" width="8.109375" style="447" customWidth="1"/>
    <col min="8" max="9" width="8.5546875" style="447" customWidth="1"/>
    <col min="10" max="10" width="8.5546875" style="448" customWidth="1"/>
    <col min="11" max="14" width="8.5546875" style="447" customWidth="1"/>
    <col min="15" max="15" width="8" style="447" customWidth="1"/>
    <col min="16" max="16" width="11.109375" style="447" customWidth="1"/>
    <col min="17" max="17" width="6.6640625" style="447" customWidth="1"/>
    <col min="18" max="18" width="26.5546875" style="447" customWidth="1"/>
    <col min="19" max="19" width="12" style="447" customWidth="1"/>
    <col min="20" max="16384" width="8.88671875" style="447"/>
  </cols>
  <sheetData>
    <row r="2" spans="2:20" ht="13.8" thickBot="1"/>
    <row r="3" spans="2:20" ht="125.25" customHeight="1" thickTop="1" thickBot="1">
      <c r="B3" s="1022"/>
      <c r="C3" s="1023"/>
      <c r="D3" s="1023"/>
      <c r="E3" s="1023"/>
      <c r="F3" s="1023"/>
      <c r="G3" s="1023"/>
      <c r="H3" s="1023"/>
      <c r="I3" s="1023"/>
      <c r="J3" s="1023"/>
      <c r="K3" s="1023"/>
      <c r="L3" s="1023"/>
      <c r="M3" s="1023"/>
      <c r="N3" s="1023"/>
      <c r="O3" s="1023"/>
      <c r="P3" s="1024"/>
      <c r="Q3" s="1022"/>
      <c r="R3" s="1023"/>
      <c r="S3" s="1025"/>
    </row>
    <row r="4" spans="2:20" ht="16.5" customHeight="1" thickTop="1" thickBot="1">
      <c r="B4" s="1026" t="s">
        <v>100</v>
      </c>
      <c r="C4" s="1029" t="s">
        <v>8</v>
      </c>
      <c r="D4" s="1032" t="s">
        <v>311</v>
      </c>
      <c r="E4" s="1032"/>
      <c r="F4" s="1032"/>
      <c r="G4" s="1033" t="s">
        <v>312</v>
      </c>
      <c r="H4" s="1032"/>
      <c r="I4" s="1032"/>
      <c r="J4" s="1032"/>
      <c r="K4" s="1034"/>
      <c r="L4" s="1033" t="s">
        <v>313</v>
      </c>
      <c r="M4" s="1032"/>
      <c r="N4" s="1032"/>
      <c r="O4" s="1032"/>
      <c r="P4" s="1035" t="s">
        <v>327</v>
      </c>
      <c r="Q4" s="1026" t="s">
        <v>100</v>
      </c>
      <c r="R4" s="1039" t="s">
        <v>8</v>
      </c>
      <c r="S4" s="1020" t="s">
        <v>187</v>
      </c>
    </row>
    <row r="5" spans="2:20" ht="15" customHeight="1" thickBot="1">
      <c r="B5" s="1027"/>
      <c r="C5" s="1030"/>
      <c r="D5" s="449" t="s">
        <v>316</v>
      </c>
      <c r="E5" s="450" t="s">
        <v>317</v>
      </c>
      <c r="F5" s="451" t="s">
        <v>318</v>
      </c>
      <c r="G5" s="452" t="s">
        <v>319</v>
      </c>
      <c r="H5" s="453" t="s">
        <v>321</v>
      </c>
      <c r="I5" s="454" t="s">
        <v>322</v>
      </c>
      <c r="J5" s="455" t="s">
        <v>323</v>
      </c>
      <c r="K5" s="456" t="s">
        <v>324</v>
      </c>
      <c r="L5" s="457" t="s">
        <v>325</v>
      </c>
      <c r="M5" s="449" t="s">
        <v>335</v>
      </c>
      <c r="N5" s="449" t="s">
        <v>336</v>
      </c>
      <c r="O5" s="458" t="s">
        <v>326</v>
      </c>
      <c r="P5" s="1036"/>
      <c r="Q5" s="1037"/>
      <c r="R5" s="1040"/>
      <c r="S5" s="1021"/>
    </row>
    <row r="6" spans="2:20" ht="16.5" customHeight="1" thickBot="1">
      <c r="B6" s="1028"/>
      <c r="C6" s="1031"/>
      <c r="D6" s="713" t="s">
        <v>118</v>
      </c>
      <c r="E6" s="460" t="s">
        <v>120</v>
      </c>
      <c r="F6" s="461" t="s">
        <v>118</v>
      </c>
      <c r="G6" s="462" t="s">
        <v>119</v>
      </c>
      <c r="H6" s="463" t="s">
        <v>320</v>
      </c>
      <c r="I6" s="464" t="s">
        <v>119</v>
      </c>
      <c r="J6" s="465" t="s">
        <v>118</v>
      </c>
      <c r="K6" s="466" t="s">
        <v>118</v>
      </c>
      <c r="L6" s="467" t="s">
        <v>121</v>
      </c>
      <c r="M6" s="468" t="s">
        <v>119</v>
      </c>
      <c r="N6" s="460" t="s">
        <v>120</v>
      </c>
      <c r="O6" s="469" t="s">
        <v>121</v>
      </c>
      <c r="P6" s="470" t="s">
        <v>30</v>
      </c>
      <c r="Q6" s="1038"/>
      <c r="R6" s="1041"/>
      <c r="S6" s="471" t="s">
        <v>30</v>
      </c>
    </row>
    <row r="7" spans="2:20" ht="14.4" thickTop="1">
      <c r="B7" s="472">
        <v>1</v>
      </c>
      <c r="C7" s="692" t="s">
        <v>386</v>
      </c>
      <c r="D7" s="693">
        <v>12</v>
      </c>
      <c r="E7" s="694">
        <v>5</v>
      </c>
      <c r="F7" s="694">
        <v>13</v>
      </c>
      <c r="G7" s="695">
        <v>8</v>
      </c>
      <c r="H7" s="696">
        <v>5</v>
      </c>
      <c r="I7" s="696">
        <v>0</v>
      </c>
      <c r="J7" s="697">
        <v>5</v>
      </c>
      <c r="K7" s="698">
        <v>5</v>
      </c>
      <c r="L7" s="699">
        <v>5</v>
      </c>
      <c r="M7" s="699">
        <v>12</v>
      </c>
      <c r="N7" s="700">
        <v>0</v>
      </c>
      <c r="O7" s="714">
        <v>12</v>
      </c>
      <c r="P7" s="702">
        <f t="shared" ref="P7:P38" si="0">SUM(D7:O7)</f>
        <v>82</v>
      </c>
      <c r="Q7" s="473">
        <v>1</v>
      </c>
      <c r="R7" s="349" t="s">
        <v>66</v>
      </c>
      <c r="S7" s="474">
        <v>276</v>
      </c>
      <c r="T7" s="475"/>
    </row>
    <row r="8" spans="2:20" ht="13.8">
      <c r="B8" s="364">
        <v>2</v>
      </c>
      <c r="C8" s="703" t="s">
        <v>389</v>
      </c>
      <c r="D8" s="704">
        <v>15</v>
      </c>
      <c r="E8" s="705">
        <v>5</v>
      </c>
      <c r="F8" s="694">
        <v>5</v>
      </c>
      <c r="G8" s="695">
        <v>0</v>
      </c>
      <c r="H8" s="696">
        <v>13</v>
      </c>
      <c r="I8" s="696">
        <v>0</v>
      </c>
      <c r="J8" s="697">
        <v>5</v>
      </c>
      <c r="K8" s="697">
        <v>5</v>
      </c>
      <c r="L8" s="696">
        <v>0</v>
      </c>
      <c r="M8" s="696">
        <v>14</v>
      </c>
      <c r="N8" s="706">
        <v>12</v>
      </c>
      <c r="O8" s="715">
        <v>5</v>
      </c>
      <c r="P8" s="716">
        <f t="shared" si="0"/>
        <v>79</v>
      </c>
      <c r="Q8" s="476">
        <v>2</v>
      </c>
      <c r="R8" s="351" t="s">
        <v>47</v>
      </c>
      <c r="S8" s="477">
        <v>263</v>
      </c>
      <c r="T8" s="475"/>
    </row>
    <row r="9" spans="2:20" ht="13.8">
      <c r="B9" s="364">
        <v>3</v>
      </c>
      <c r="C9" s="703" t="s">
        <v>387</v>
      </c>
      <c r="D9" s="704">
        <v>0</v>
      </c>
      <c r="E9" s="705">
        <v>5</v>
      </c>
      <c r="F9" s="694">
        <v>5</v>
      </c>
      <c r="G9" s="695">
        <v>14</v>
      </c>
      <c r="H9" s="696">
        <v>5</v>
      </c>
      <c r="I9" s="696">
        <v>14</v>
      </c>
      <c r="J9" s="697">
        <v>12</v>
      </c>
      <c r="K9" s="697">
        <v>12</v>
      </c>
      <c r="L9" s="696">
        <v>0</v>
      </c>
      <c r="M9" s="696">
        <v>5</v>
      </c>
      <c r="N9" s="706">
        <v>0</v>
      </c>
      <c r="O9" s="715">
        <v>5</v>
      </c>
      <c r="P9" s="716">
        <f t="shared" si="0"/>
        <v>77</v>
      </c>
      <c r="Q9" s="473">
        <v>3</v>
      </c>
      <c r="R9" s="352" t="s">
        <v>63</v>
      </c>
      <c r="S9" s="477">
        <v>256</v>
      </c>
      <c r="T9" s="475"/>
    </row>
    <row r="10" spans="2:20" ht="13.8">
      <c r="B10" s="364">
        <v>4</v>
      </c>
      <c r="C10" s="740" t="s">
        <v>67</v>
      </c>
      <c r="D10" s="741">
        <v>0</v>
      </c>
      <c r="E10" s="628">
        <v>5</v>
      </c>
      <c r="F10" s="679">
        <v>5</v>
      </c>
      <c r="G10" s="717">
        <v>14</v>
      </c>
      <c r="H10" s="718">
        <v>5</v>
      </c>
      <c r="I10" s="718">
        <v>5</v>
      </c>
      <c r="J10" s="719">
        <v>12</v>
      </c>
      <c r="K10" s="719">
        <v>11</v>
      </c>
      <c r="L10" s="718">
        <v>0</v>
      </c>
      <c r="M10" s="718">
        <v>5</v>
      </c>
      <c r="N10" s="721">
        <v>0</v>
      </c>
      <c r="O10" s="742">
        <v>14</v>
      </c>
      <c r="P10" s="723">
        <f t="shared" si="0"/>
        <v>76</v>
      </c>
      <c r="Q10" s="476">
        <v>4</v>
      </c>
      <c r="R10" s="351" t="s">
        <v>33</v>
      </c>
      <c r="S10" s="477">
        <v>245</v>
      </c>
      <c r="T10" s="475"/>
    </row>
    <row r="11" spans="2:20" ht="13.8">
      <c r="B11" s="364">
        <v>5</v>
      </c>
      <c r="C11" s="351" t="s">
        <v>388</v>
      </c>
      <c r="D11" s="720">
        <v>5</v>
      </c>
      <c r="E11" s="628">
        <v>5</v>
      </c>
      <c r="F11" s="628">
        <v>10</v>
      </c>
      <c r="G11" s="717">
        <v>0</v>
      </c>
      <c r="H11" s="718">
        <v>14</v>
      </c>
      <c r="I11" s="718">
        <v>12</v>
      </c>
      <c r="J11" s="719">
        <v>5</v>
      </c>
      <c r="K11" s="719">
        <v>5</v>
      </c>
      <c r="L11" s="718">
        <v>5</v>
      </c>
      <c r="M11" s="718">
        <v>10</v>
      </c>
      <c r="N11" s="721">
        <v>0</v>
      </c>
      <c r="O11" s="722">
        <v>5</v>
      </c>
      <c r="P11" s="723">
        <f t="shared" si="0"/>
        <v>76</v>
      </c>
      <c r="Q11" s="476">
        <v>5</v>
      </c>
      <c r="R11" s="352" t="s">
        <v>32</v>
      </c>
      <c r="S11" s="477">
        <v>233</v>
      </c>
      <c r="T11" s="475"/>
    </row>
    <row r="12" spans="2:20" ht="13.8">
      <c r="B12" s="364">
        <v>6</v>
      </c>
      <c r="C12" s="352" t="s">
        <v>10</v>
      </c>
      <c r="D12" s="356">
        <v>10</v>
      </c>
      <c r="E12" s="628">
        <v>5</v>
      </c>
      <c r="F12" s="631">
        <v>14</v>
      </c>
      <c r="G12" s="626">
        <v>12</v>
      </c>
      <c r="H12" s="117">
        <v>0</v>
      </c>
      <c r="I12" s="117">
        <v>0</v>
      </c>
      <c r="J12" s="627">
        <v>5</v>
      </c>
      <c r="K12" s="627">
        <v>5</v>
      </c>
      <c r="L12" s="117">
        <v>10</v>
      </c>
      <c r="M12" s="117">
        <v>5</v>
      </c>
      <c r="N12" s="629">
        <v>0</v>
      </c>
      <c r="O12" s="630">
        <v>5</v>
      </c>
      <c r="P12" s="723">
        <f t="shared" si="0"/>
        <v>71</v>
      </c>
      <c r="Q12" s="473">
        <v>6</v>
      </c>
      <c r="R12" s="352" t="s">
        <v>49</v>
      </c>
      <c r="S12" s="477">
        <v>230</v>
      </c>
      <c r="T12" s="475"/>
    </row>
    <row r="13" spans="2:20" ht="13.8">
      <c r="B13" s="364">
        <v>7</v>
      </c>
      <c r="C13" s="355" t="s">
        <v>66</v>
      </c>
      <c r="D13" s="356">
        <v>5</v>
      </c>
      <c r="E13" s="628">
        <v>5</v>
      </c>
      <c r="F13" s="631">
        <v>0</v>
      </c>
      <c r="G13" s="626">
        <v>10</v>
      </c>
      <c r="H13" s="117">
        <v>15</v>
      </c>
      <c r="I13" s="117">
        <v>11</v>
      </c>
      <c r="J13" s="627">
        <v>5</v>
      </c>
      <c r="K13" s="627">
        <v>10</v>
      </c>
      <c r="L13" s="117">
        <v>0</v>
      </c>
      <c r="M13" s="117">
        <v>5</v>
      </c>
      <c r="N13" s="629">
        <v>5</v>
      </c>
      <c r="O13" s="630">
        <v>0</v>
      </c>
      <c r="P13" s="723">
        <f t="shared" si="0"/>
        <v>71</v>
      </c>
      <c r="Q13" s="476">
        <v>7</v>
      </c>
      <c r="R13" s="352" t="s">
        <v>50</v>
      </c>
      <c r="S13" s="477">
        <v>229</v>
      </c>
      <c r="T13" s="475"/>
    </row>
    <row r="14" spans="2:20" ht="13.8">
      <c r="B14" s="364">
        <v>8</v>
      </c>
      <c r="C14" s="352" t="s">
        <v>49</v>
      </c>
      <c r="D14" s="356">
        <v>0</v>
      </c>
      <c r="E14" s="628">
        <v>5</v>
      </c>
      <c r="F14" s="631">
        <v>5</v>
      </c>
      <c r="G14" s="626">
        <v>5</v>
      </c>
      <c r="H14" s="117">
        <v>5</v>
      </c>
      <c r="I14" s="117">
        <v>0</v>
      </c>
      <c r="J14" s="627">
        <v>10</v>
      </c>
      <c r="K14" s="627">
        <v>5</v>
      </c>
      <c r="L14" s="117">
        <v>15</v>
      </c>
      <c r="M14" s="117">
        <v>5</v>
      </c>
      <c r="N14" s="629">
        <v>10</v>
      </c>
      <c r="O14" s="630">
        <v>5</v>
      </c>
      <c r="P14" s="723">
        <f t="shared" si="0"/>
        <v>70</v>
      </c>
      <c r="Q14" s="476">
        <v>8</v>
      </c>
      <c r="R14" s="352" t="s">
        <v>67</v>
      </c>
      <c r="S14" s="477">
        <v>226</v>
      </c>
      <c r="T14" s="475"/>
    </row>
    <row r="15" spans="2:20" ht="13.8">
      <c r="B15" s="364">
        <v>9</v>
      </c>
      <c r="C15" s="352" t="s">
        <v>63</v>
      </c>
      <c r="D15" s="356">
        <v>5</v>
      </c>
      <c r="E15" s="628">
        <v>5</v>
      </c>
      <c r="F15" s="631">
        <v>5</v>
      </c>
      <c r="G15" s="626">
        <v>12</v>
      </c>
      <c r="H15" s="117">
        <v>0</v>
      </c>
      <c r="I15" s="117">
        <v>13</v>
      </c>
      <c r="J15" s="627">
        <v>5</v>
      </c>
      <c r="K15" s="627">
        <v>5</v>
      </c>
      <c r="L15" s="117">
        <v>5</v>
      </c>
      <c r="M15" s="117">
        <v>14</v>
      </c>
      <c r="N15" s="629">
        <v>0</v>
      </c>
      <c r="O15" s="630">
        <v>0</v>
      </c>
      <c r="P15" s="723">
        <f t="shared" si="0"/>
        <v>69</v>
      </c>
      <c r="Q15" s="473">
        <v>9</v>
      </c>
      <c r="R15" s="352" t="s">
        <v>79</v>
      </c>
      <c r="S15" s="477">
        <v>216</v>
      </c>
      <c r="T15" s="475"/>
    </row>
    <row r="16" spans="2:20" ht="13.8">
      <c r="B16" s="364">
        <v>10</v>
      </c>
      <c r="C16" s="354" t="s">
        <v>48</v>
      </c>
      <c r="D16" s="720">
        <v>0</v>
      </c>
      <c r="E16" s="628">
        <v>5</v>
      </c>
      <c r="F16" s="628">
        <v>5</v>
      </c>
      <c r="G16" s="717">
        <v>0</v>
      </c>
      <c r="H16" s="718">
        <v>5</v>
      </c>
      <c r="I16" s="718">
        <v>5</v>
      </c>
      <c r="J16" s="719">
        <v>5</v>
      </c>
      <c r="K16" s="719">
        <v>15</v>
      </c>
      <c r="L16" s="718">
        <v>5</v>
      </c>
      <c r="M16" s="718">
        <v>5</v>
      </c>
      <c r="N16" s="721">
        <v>10</v>
      </c>
      <c r="O16" s="722">
        <v>0</v>
      </c>
      <c r="P16" s="723">
        <f t="shared" si="0"/>
        <v>60</v>
      </c>
      <c r="Q16" s="476">
        <v>10</v>
      </c>
      <c r="R16" s="354" t="s">
        <v>39</v>
      </c>
      <c r="S16" s="477">
        <v>214</v>
      </c>
      <c r="T16" s="475"/>
    </row>
    <row r="17" spans="2:20" ht="13.8">
      <c r="B17" s="364">
        <v>11</v>
      </c>
      <c r="C17" s="352" t="s">
        <v>50</v>
      </c>
      <c r="D17" s="356">
        <v>5</v>
      </c>
      <c r="E17" s="628">
        <v>5</v>
      </c>
      <c r="F17" s="631">
        <v>5</v>
      </c>
      <c r="G17" s="626">
        <v>5</v>
      </c>
      <c r="H17" s="117">
        <v>5</v>
      </c>
      <c r="I17" s="117">
        <v>5</v>
      </c>
      <c r="J17" s="627">
        <v>5</v>
      </c>
      <c r="K17" s="627">
        <v>5</v>
      </c>
      <c r="L17" s="117">
        <v>11</v>
      </c>
      <c r="M17" s="117">
        <v>0</v>
      </c>
      <c r="N17" s="629">
        <v>0</v>
      </c>
      <c r="O17" s="630">
        <v>5</v>
      </c>
      <c r="P17" s="723">
        <f t="shared" si="0"/>
        <v>56</v>
      </c>
      <c r="Q17" s="476">
        <v>11</v>
      </c>
      <c r="R17" s="352" t="s">
        <v>52</v>
      </c>
      <c r="S17" s="477">
        <v>209</v>
      </c>
      <c r="T17" s="475"/>
    </row>
    <row r="18" spans="2:20" ht="13.8">
      <c r="B18" s="364">
        <v>12</v>
      </c>
      <c r="C18" s="351" t="s">
        <v>43</v>
      </c>
      <c r="D18" s="735">
        <v>5</v>
      </c>
      <c r="E18" s="628">
        <v>0</v>
      </c>
      <c r="F18" s="628">
        <v>0</v>
      </c>
      <c r="G18" s="717">
        <v>0</v>
      </c>
      <c r="H18" s="718">
        <v>0</v>
      </c>
      <c r="I18" s="718">
        <v>5</v>
      </c>
      <c r="J18" s="719">
        <v>10</v>
      </c>
      <c r="K18" s="719">
        <v>5</v>
      </c>
      <c r="L18" s="718">
        <v>14</v>
      </c>
      <c r="M18" s="718">
        <v>0</v>
      </c>
      <c r="N18" s="721">
        <v>0</v>
      </c>
      <c r="O18" s="722">
        <v>15</v>
      </c>
      <c r="P18" s="723">
        <f t="shared" si="0"/>
        <v>54</v>
      </c>
      <c r="Q18" s="473">
        <v>12</v>
      </c>
      <c r="R18" s="352" t="s">
        <v>73</v>
      </c>
      <c r="S18" s="477">
        <v>205</v>
      </c>
      <c r="T18" s="475"/>
    </row>
    <row r="19" spans="2:20" ht="13.8">
      <c r="B19" s="364">
        <v>13</v>
      </c>
      <c r="C19" s="355" t="s">
        <v>58</v>
      </c>
      <c r="D19" s="356">
        <v>0</v>
      </c>
      <c r="E19" s="628">
        <v>5</v>
      </c>
      <c r="F19" s="631">
        <v>0</v>
      </c>
      <c r="G19" s="626">
        <v>0</v>
      </c>
      <c r="H19" s="117">
        <v>5</v>
      </c>
      <c r="I19" s="117">
        <v>10</v>
      </c>
      <c r="J19" s="627">
        <v>14</v>
      </c>
      <c r="K19" s="627">
        <v>5</v>
      </c>
      <c r="L19" s="117">
        <v>0</v>
      </c>
      <c r="M19" s="117">
        <v>8</v>
      </c>
      <c r="N19" s="629">
        <v>0</v>
      </c>
      <c r="O19" s="630">
        <v>5</v>
      </c>
      <c r="P19" s="723">
        <f t="shared" si="0"/>
        <v>52</v>
      </c>
      <c r="Q19" s="476">
        <v>13</v>
      </c>
      <c r="R19" s="478" t="s">
        <v>12</v>
      </c>
      <c r="S19" s="477">
        <v>200</v>
      </c>
      <c r="T19" s="475"/>
    </row>
    <row r="20" spans="2:20" ht="13.8">
      <c r="B20" s="364">
        <v>14</v>
      </c>
      <c r="C20" s="352" t="s">
        <v>33</v>
      </c>
      <c r="D20" s="356">
        <v>5</v>
      </c>
      <c r="E20" s="628">
        <v>12</v>
      </c>
      <c r="F20" s="631">
        <v>5</v>
      </c>
      <c r="G20" s="626">
        <v>0</v>
      </c>
      <c r="H20" s="117">
        <v>5</v>
      </c>
      <c r="I20" s="117">
        <v>5</v>
      </c>
      <c r="J20" s="627">
        <v>5</v>
      </c>
      <c r="K20" s="627">
        <v>0</v>
      </c>
      <c r="L20" s="117">
        <v>5</v>
      </c>
      <c r="M20" s="117">
        <v>0</v>
      </c>
      <c r="N20" s="629">
        <v>5</v>
      </c>
      <c r="O20" s="630">
        <v>5</v>
      </c>
      <c r="P20" s="723">
        <f t="shared" si="0"/>
        <v>52</v>
      </c>
      <c r="Q20" s="476">
        <v>14</v>
      </c>
      <c r="R20" s="352" t="s">
        <v>48</v>
      </c>
      <c r="S20" s="477">
        <v>174</v>
      </c>
      <c r="T20" s="475"/>
    </row>
    <row r="21" spans="2:20" ht="13.8">
      <c r="B21" s="364">
        <v>15</v>
      </c>
      <c r="C21" s="352" t="s">
        <v>74</v>
      </c>
      <c r="D21" s="356">
        <v>5</v>
      </c>
      <c r="E21" s="628">
        <v>12</v>
      </c>
      <c r="F21" s="631">
        <v>5</v>
      </c>
      <c r="G21" s="626">
        <v>0</v>
      </c>
      <c r="H21" s="117">
        <v>0</v>
      </c>
      <c r="I21" s="117">
        <v>0</v>
      </c>
      <c r="J21" s="627">
        <v>5</v>
      </c>
      <c r="K21" s="627">
        <v>5</v>
      </c>
      <c r="L21" s="117">
        <v>5</v>
      </c>
      <c r="M21" s="117">
        <v>0</v>
      </c>
      <c r="N21" s="629">
        <v>10</v>
      </c>
      <c r="O21" s="630">
        <v>5</v>
      </c>
      <c r="P21" s="723">
        <f t="shared" si="0"/>
        <v>52</v>
      </c>
      <c r="Q21" s="473">
        <v>15</v>
      </c>
      <c r="R21" s="352" t="s">
        <v>122</v>
      </c>
      <c r="S21" s="477">
        <v>159</v>
      </c>
      <c r="T21" s="475"/>
    </row>
    <row r="22" spans="2:20" ht="13.8">
      <c r="B22" s="364">
        <v>16</v>
      </c>
      <c r="C22" s="351" t="s">
        <v>9</v>
      </c>
      <c r="D22" s="720">
        <v>5</v>
      </c>
      <c r="E22" s="628">
        <v>0</v>
      </c>
      <c r="F22" s="628">
        <v>5</v>
      </c>
      <c r="G22" s="717">
        <v>5</v>
      </c>
      <c r="H22" s="718">
        <v>5</v>
      </c>
      <c r="I22" s="718">
        <v>5</v>
      </c>
      <c r="J22" s="719">
        <v>5</v>
      </c>
      <c r="K22" s="719">
        <v>5</v>
      </c>
      <c r="L22" s="718">
        <v>5</v>
      </c>
      <c r="M22" s="718">
        <v>5</v>
      </c>
      <c r="N22" s="721">
        <v>5</v>
      </c>
      <c r="O22" s="722">
        <v>0</v>
      </c>
      <c r="P22" s="723">
        <f t="shared" si="0"/>
        <v>50</v>
      </c>
      <c r="Q22" s="476">
        <v>16</v>
      </c>
      <c r="R22" s="352" t="s">
        <v>43</v>
      </c>
      <c r="S22" s="477">
        <v>157</v>
      </c>
      <c r="T22" s="475"/>
    </row>
    <row r="23" spans="2:20" ht="13.8">
      <c r="B23" s="364">
        <v>17</v>
      </c>
      <c r="C23" s="352" t="s">
        <v>52</v>
      </c>
      <c r="D23" s="356">
        <v>5</v>
      </c>
      <c r="E23" s="628">
        <v>5</v>
      </c>
      <c r="F23" s="631">
        <v>15</v>
      </c>
      <c r="G23" s="626">
        <v>0</v>
      </c>
      <c r="H23" s="117">
        <v>5</v>
      </c>
      <c r="I23" s="117">
        <v>0</v>
      </c>
      <c r="J23" s="627">
        <v>5</v>
      </c>
      <c r="K23" s="627">
        <v>5</v>
      </c>
      <c r="L23" s="117">
        <v>5</v>
      </c>
      <c r="M23" s="117">
        <v>0</v>
      </c>
      <c r="N23" s="629">
        <v>5</v>
      </c>
      <c r="O23" s="630">
        <v>0</v>
      </c>
      <c r="P23" s="723">
        <f t="shared" si="0"/>
        <v>50</v>
      </c>
      <c r="Q23" s="476">
        <v>17</v>
      </c>
      <c r="R23" s="352" t="s">
        <v>9</v>
      </c>
      <c r="S23" s="477">
        <v>152</v>
      </c>
      <c r="T23" s="475"/>
    </row>
    <row r="24" spans="2:20" ht="13.8">
      <c r="B24" s="364">
        <v>18</v>
      </c>
      <c r="C24" s="618" t="s">
        <v>60</v>
      </c>
      <c r="D24" s="356">
        <v>0</v>
      </c>
      <c r="E24" s="628">
        <v>5</v>
      </c>
      <c r="F24" s="631">
        <v>0</v>
      </c>
      <c r="G24" s="626">
        <v>0</v>
      </c>
      <c r="H24" s="117">
        <v>5</v>
      </c>
      <c r="I24" s="117">
        <v>5</v>
      </c>
      <c r="J24" s="627">
        <v>14</v>
      </c>
      <c r="K24" s="627">
        <v>5</v>
      </c>
      <c r="L24" s="117">
        <v>0</v>
      </c>
      <c r="M24" s="117">
        <v>8</v>
      </c>
      <c r="N24" s="629">
        <v>0</v>
      </c>
      <c r="O24" s="630">
        <v>5</v>
      </c>
      <c r="P24" s="723">
        <f t="shared" si="0"/>
        <v>47</v>
      </c>
      <c r="Q24" s="473">
        <v>18</v>
      </c>
      <c r="R24" s="352" t="s">
        <v>10</v>
      </c>
      <c r="S24" s="477">
        <v>152</v>
      </c>
      <c r="T24" s="475"/>
    </row>
    <row r="25" spans="2:20" ht="13.8">
      <c r="B25" s="364">
        <v>19</v>
      </c>
      <c r="C25" s="618" t="s">
        <v>73</v>
      </c>
      <c r="D25" s="632">
        <v>0</v>
      </c>
      <c r="E25" s="628">
        <v>5</v>
      </c>
      <c r="F25" s="631">
        <v>11</v>
      </c>
      <c r="G25" s="626">
        <v>0</v>
      </c>
      <c r="H25" s="117">
        <v>0</v>
      </c>
      <c r="I25" s="117">
        <v>0</v>
      </c>
      <c r="J25" s="627">
        <v>5</v>
      </c>
      <c r="K25" s="627">
        <v>5</v>
      </c>
      <c r="L25" s="117">
        <v>5</v>
      </c>
      <c r="M25" s="117">
        <v>5</v>
      </c>
      <c r="N25" s="629">
        <v>5</v>
      </c>
      <c r="O25" s="630">
        <v>5</v>
      </c>
      <c r="P25" s="723">
        <f t="shared" si="0"/>
        <v>46</v>
      </c>
      <c r="Q25" s="476">
        <v>19</v>
      </c>
      <c r="R25" s="352" t="s">
        <v>127</v>
      </c>
      <c r="S25" s="477">
        <v>152</v>
      </c>
      <c r="T25" s="475"/>
    </row>
    <row r="26" spans="2:20" ht="13.8">
      <c r="B26" s="364">
        <v>20</v>
      </c>
      <c r="C26" s="352" t="s">
        <v>304</v>
      </c>
      <c r="D26" s="356">
        <v>5</v>
      </c>
      <c r="E26" s="628">
        <v>0</v>
      </c>
      <c r="F26" s="631">
        <v>5</v>
      </c>
      <c r="G26" s="626">
        <v>0</v>
      </c>
      <c r="H26" s="117">
        <v>5</v>
      </c>
      <c r="I26" s="117">
        <v>5</v>
      </c>
      <c r="J26" s="627">
        <v>5</v>
      </c>
      <c r="K26" s="627">
        <v>0</v>
      </c>
      <c r="L26" s="117">
        <v>5</v>
      </c>
      <c r="M26" s="117">
        <v>5</v>
      </c>
      <c r="N26" s="629">
        <v>5</v>
      </c>
      <c r="O26" s="630">
        <v>5</v>
      </c>
      <c r="P26" s="723">
        <f t="shared" si="0"/>
        <v>45</v>
      </c>
      <c r="Q26" s="476">
        <v>20</v>
      </c>
      <c r="R26" s="352" t="s">
        <v>11</v>
      </c>
      <c r="S26" s="477">
        <v>145</v>
      </c>
      <c r="T26" s="475"/>
    </row>
    <row r="27" spans="2:20" ht="13.8">
      <c r="B27" s="364">
        <v>21</v>
      </c>
      <c r="C27" s="352" t="s">
        <v>12</v>
      </c>
      <c r="D27" s="356">
        <v>14</v>
      </c>
      <c r="E27" s="628">
        <v>5</v>
      </c>
      <c r="F27" s="631">
        <v>5</v>
      </c>
      <c r="G27" s="626">
        <v>0</v>
      </c>
      <c r="H27" s="117">
        <v>5</v>
      </c>
      <c r="I27" s="117">
        <v>0</v>
      </c>
      <c r="J27" s="627">
        <v>5</v>
      </c>
      <c r="K27" s="627">
        <v>0</v>
      </c>
      <c r="L27" s="117">
        <v>0</v>
      </c>
      <c r="M27" s="117">
        <v>5</v>
      </c>
      <c r="N27" s="629">
        <v>0</v>
      </c>
      <c r="O27" s="630">
        <v>5</v>
      </c>
      <c r="P27" s="723">
        <f t="shared" si="0"/>
        <v>44</v>
      </c>
      <c r="Q27" s="473">
        <v>21</v>
      </c>
      <c r="R27" s="352" t="s">
        <v>58</v>
      </c>
      <c r="S27" s="477">
        <v>138</v>
      </c>
      <c r="T27" s="475"/>
    </row>
    <row r="28" spans="2:20" ht="13.8">
      <c r="B28" s="364">
        <v>22</v>
      </c>
      <c r="C28" s="352" t="s">
        <v>61</v>
      </c>
      <c r="D28" s="632">
        <v>0</v>
      </c>
      <c r="E28" s="628">
        <v>0</v>
      </c>
      <c r="F28" s="631">
        <v>0</v>
      </c>
      <c r="G28" s="626">
        <v>0</v>
      </c>
      <c r="H28" s="117">
        <v>5</v>
      </c>
      <c r="I28" s="117">
        <v>0</v>
      </c>
      <c r="J28" s="627">
        <v>0</v>
      </c>
      <c r="K28" s="627">
        <v>13</v>
      </c>
      <c r="L28" s="117">
        <v>13</v>
      </c>
      <c r="M28" s="117">
        <v>0</v>
      </c>
      <c r="N28" s="629">
        <v>5</v>
      </c>
      <c r="O28" s="630">
        <v>5</v>
      </c>
      <c r="P28" s="723">
        <f t="shared" si="0"/>
        <v>41</v>
      </c>
      <c r="Q28" s="476">
        <v>22</v>
      </c>
      <c r="R28" s="352" t="s">
        <v>62</v>
      </c>
      <c r="S28" s="477">
        <v>136</v>
      </c>
      <c r="T28" s="475"/>
    </row>
    <row r="29" spans="2:20" ht="13.8">
      <c r="B29" s="364">
        <v>23</v>
      </c>
      <c r="C29" s="352" t="s">
        <v>131</v>
      </c>
      <c r="D29" s="632">
        <v>0</v>
      </c>
      <c r="E29" s="628">
        <v>8</v>
      </c>
      <c r="F29" s="631">
        <v>0</v>
      </c>
      <c r="G29" s="626">
        <v>0</v>
      </c>
      <c r="H29" s="117">
        <v>12</v>
      </c>
      <c r="I29" s="117">
        <v>5</v>
      </c>
      <c r="J29" s="627">
        <v>0</v>
      </c>
      <c r="K29" s="627">
        <v>5</v>
      </c>
      <c r="L29" s="117">
        <v>0</v>
      </c>
      <c r="M29" s="117">
        <v>0</v>
      </c>
      <c r="N29" s="629">
        <v>8</v>
      </c>
      <c r="O29" s="630">
        <v>0</v>
      </c>
      <c r="P29" s="723">
        <f t="shared" si="0"/>
        <v>38</v>
      </c>
      <c r="Q29" s="476">
        <v>23</v>
      </c>
      <c r="R29" s="352" t="s">
        <v>189</v>
      </c>
      <c r="S29" s="477">
        <v>136</v>
      </c>
      <c r="T29" s="475"/>
    </row>
    <row r="30" spans="2:20" ht="13.8">
      <c r="B30" s="364">
        <v>24</v>
      </c>
      <c r="C30" s="325" t="s">
        <v>196</v>
      </c>
      <c r="D30" s="356">
        <v>5</v>
      </c>
      <c r="E30" s="628">
        <v>5</v>
      </c>
      <c r="F30" s="631">
        <v>5</v>
      </c>
      <c r="G30" s="626">
        <v>0</v>
      </c>
      <c r="H30" s="117">
        <v>0</v>
      </c>
      <c r="I30" s="117">
        <v>0</v>
      </c>
      <c r="J30" s="627">
        <v>0</v>
      </c>
      <c r="K30" s="627">
        <v>5</v>
      </c>
      <c r="L30" s="117">
        <v>0</v>
      </c>
      <c r="M30" s="117">
        <v>0</v>
      </c>
      <c r="N30" s="629">
        <v>12</v>
      </c>
      <c r="O30" s="630">
        <v>5</v>
      </c>
      <c r="P30" s="723">
        <f t="shared" si="0"/>
        <v>37</v>
      </c>
      <c r="Q30" s="473">
        <v>24</v>
      </c>
      <c r="R30" s="352" t="s">
        <v>131</v>
      </c>
      <c r="S30" s="477">
        <v>136</v>
      </c>
      <c r="T30" s="475"/>
    </row>
    <row r="31" spans="2:20" ht="13.8">
      <c r="B31" s="364">
        <v>25</v>
      </c>
      <c r="C31" s="325" t="s">
        <v>130</v>
      </c>
      <c r="D31" s="356">
        <v>0</v>
      </c>
      <c r="E31" s="628">
        <v>12</v>
      </c>
      <c r="F31" s="631">
        <v>0</v>
      </c>
      <c r="G31" s="626">
        <v>0</v>
      </c>
      <c r="H31" s="117">
        <v>0</v>
      </c>
      <c r="I31" s="117">
        <v>5</v>
      </c>
      <c r="J31" s="627">
        <v>5</v>
      </c>
      <c r="K31" s="627">
        <v>0</v>
      </c>
      <c r="L31" s="117">
        <v>0</v>
      </c>
      <c r="M31" s="117">
        <v>0</v>
      </c>
      <c r="N31" s="629">
        <v>10</v>
      </c>
      <c r="O31" s="630">
        <v>5</v>
      </c>
      <c r="P31" s="723">
        <f t="shared" si="0"/>
        <v>37</v>
      </c>
      <c r="Q31" s="476">
        <v>25</v>
      </c>
      <c r="R31" s="352" t="s">
        <v>74</v>
      </c>
      <c r="S31" s="477">
        <v>130</v>
      </c>
      <c r="T31" s="475"/>
    </row>
    <row r="32" spans="2:20" ht="13.8">
      <c r="B32" s="364">
        <v>26</v>
      </c>
      <c r="C32" s="352" t="s">
        <v>69</v>
      </c>
      <c r="D32" s="356">
        <v>0</v>
      </c>
      <c r="E32" s="628">
        <v>5</v>
      </c>
      <c r="F32" s="631">
        <v>0</v>
      </c>
      <c r="G32" s="626">
        <v>0</v>
      </c>
      <c r="H32" s="117">
        <v>11</v>
      </c>
      <c r="I32" s="117">
        <v>5</v>
      </c>
      <c r="J32" s="627">
        <v>5</v>
      </c>
      <c r="K32" s="627">
        <v>0</v>
      </c>
      <c r="L32" s="117">
        <v>5</v>
      </c>
      <c r="M32" s="117">
        <v>5</v>
      </c>
      <c r="N32" s="629">
        <v>0</v>
      </c>
      <c r="O32" s="630">
        <v>0</v>
      </c>
      <c r="P32" s="723">
        <f t="shared" si="0"/>
        <v>36</v>
      </c>
      <c r="Q32" s="476">
        <v>26</v>
      </c>
      <c r="R32" s="352" t="s">
        <v>83</v>
      </c>
      <c r="S32" s="477">
        <v>119</v>
      </c>
      <c r="T32" s="475"/>
    </row>
    <row r="33" spans="2:20" ht="13.8">
      <c r="B33" s="364">
        <v>27</v>
      </c>
      <c r="C33" s="355" t="s">
        <v>82</v>
      </c>
      <c r="D33" s="356">
        <v>5</v>
      </c>
      <c r="E33" s="628">
        <v>0</v>
      </c>
      <c r="F33" s="631">
        <v>0</v>
      </c>
      <c r="G33" s="626">
        <v>0</v>
      </c>
      <c r="H33" s="117">
        <v>0</v>
      </c>
      <c r="I33" s="117">
        <v>15</v>
      </c>
      <c r="J33" s="627">
        <v>0</v>
      </c>
      <c r="K33" s="627">
        <v>5</v>
      </c>
      <c r="L33" s="117">
        <v>0</v>
      </c>
      <c r="M33" s="117">
        <v>0</v>
      </c>
      <c r="N33" s="629">
        <v>0</v>
      </c>
      <c r="O33" s="630">
        <v>10</v>
      </c>
      <c r="P33" s="723">
        <f t="shared" si="0"/>
        <v>35</v>
      </c>
      <c r="Q33" s="473">
        <v>27</v>
      </c>
      <c r="R33" s="352" t="s">
        <v>60</v>
      </c>
      <c r="S33" s="477">
        <v>116</v>
      </c>
      <c r="T33" s="475"/>
    </row>
    <row r="34" spans="2:20" ht="13.8">
      <c r="B34" s="364">
        <v>28</v>
      </c>
      <c r="C34" s="352" t="s">
        <v>127</v>
      </c>
      <c r="D34" s="632">
        <v>5</v>
      </c>
      <c r="E34" s="628">
        <v>5</v>
      </c>
      <c r="F34" s="631">
        <v>5</v>
      </c>
      <c r="G34" s="626">
        <v>0</v>
      </c>
      <c r="H34" s="117">
        <v>5</v>
      </c>
      <c r="I34" s="117">
        <v>0</v>
      </c>
      <c r="J34" s="627">
        <v>0</v>
      </c>
      <c r="K34" s="627">
        <v>5</v>
      </c>
      <c r="L34" s="117">
        <v>0</v>
      </c>
      <c r="M34" s="117">
        <v>5</v>
      </c>
      <c r="N34" s="629">
        <v>0</v>
      </c>
      <c r="O34" s="630">
        <v>5</v>
      </c>
      <c r="P34" s="723">
        <f t="shared" si="0"/>
        <v>35</v>
      </c>
      <c r="Q34" s="476">
        <v>28</v>
      </c>
      <c r="R34" s="352" t="s">
        <v>69</v>
      </c>
      <c r="S34" s="477">
        <v>111</v>
      </c>
      <c r="T34" s="475"/>
    </row>
    <row r="35" spans="2:20" ht="13.8">
      <c r="B35" s="364">
        <v>29</v>
      </c>
      <c r="C35" s="352" t="s">
        <v>92</v>
      </c>
      <c r="D35" s="356">
        <v>5</v>
      </c>
      <c r="E35" s="628">
        <v>0</v>
      </c>
      <c r="F35" s="631">
        <v>0</v>
      </c>
      <c r="G35" s="626">
        <v>0</v>
      </c>
      <c r="H35" s="117">
        <v>0</v>
      </c>
      <c r="I35" s="117">
        <v>0</v>
      </c>
      <c r="J35" s="627">
        <v>5</v>
      </c>
      <c r="K35" s="627">
        <v>5</v>
      </c>
      <c r="L35" s="117">
        <v>0</v>
      </c>
      <c r="M35" s="117">
        <v>0</v>
      </c>
      <c r="N35" s="629">
        <v>12</v>
      </c>
      <c r="O35" s="630">
        <v>5</v>
      </c>
      <c r="P35" s="723">
        <f t="shared" si="0"/>
        <v>32</v>
      </c>
      <c r="Q35" s="476">
        <v>29</v>
      </c>
      <c r="R35" s="352" t="s">
        <v>99</v>
      </c>
      <c r="S35" s="477">
        <v>110</v>
      </c>
      <c r="T35" s="475"/>
    </row>
    <row r="36" spans="2:20" ht="13.8">
      <c r="B36" s="364">
        <v>30</v>
      </c>
      <c r="C36" s="352" t="s">
        <v>83</v>
      </c>
      <c r="D36" s="356">
        <v>5</v>
      </c>
      <c r="E36" s="628">
        <v>0</v>
      </c>
      <c r="F36" s="631">
        <v>5</v>
      </c>
      <c r="G36" s="626">
        <v>10</v>
      </c>
      <c r="H36" s="117">
        <v>0</v>
      </c>
      <c r="I36" s="117">
        <v>0</v>
      </c>
      <c r="J36" s="627">
        <v>0</v>
      </c>
      <c r="K36" s="627">
        <v>5</v>
      </c>
      <c r="L36" s="117">
        <v>0</v>
      </c>
      <c r="M36" s="117">
        <v>0</v>
      </c>
      <c r="N36" s="629">
        <v>0</v>
      </c>
      <c r="O36" s="630">
        <v>5</v>
      </c>
      <c r="P36" s="723">
        <f t="shared" si="0"/>
        <v>30</v>
      </c>
      <c r="Q36" s="473">
        <v>30</v>
      </c>
      <c r="R36" s="352" t="s">
        <v>61</v>
      </c>
      <c r="S36" s="477">
        <v>109</v>
      </c>
      <c r="T36" s="475"/>
    </row>
    <row r="37" spans="2:20" ht="13.8">
      <c r="B37" s="364">
        <v>31</v>
      </c>
      <c r="C37" s="355" t="s">
        <v>122</v>
      </c>
      <c r="D37" s="356">
        <v>5</v>
      </c>
      <c r="E37" s="628">
        <v>5</v>
      </c>
      <c r="F37" s="631">
        <v>5</v>
      </c>
      <c r="G37" s="626">
        <v>0</v>
      </c>
      <c r="H37" s="117">
        <v>5</v>
      </c>
      <c r="I37" s="117">
        <v>5</v>
      </c>
      <c r="J37" s="627">
        <v>5</v>
      </c>
      <c r="K37" s="627">
        <v>0</v>
      </c>
      <c r="L37" s="117">
        <v>0</v>
      </c>
      <c r="M37" s="117">
        <v>0</v>
      </c>
      <c r="N37" s="629">
        <v>0</v>
      </c>
      <c r="O37" s="630">
        <v>0</v>
      </c>
      <c r="P37" s="723">
        <f t="shared" si="0"/>
        <v>30</v>
      </c>
      <c r="Q37" s="476">
        <v>31</v>
      </c>
      <c r="R37" s="352" t="s">
        <v>97</v>
      </c>
      <c r="S37" s="477">
        <v>106</v>
      </c>
      <c r="T37" s="475"/>
    </row>
    <row r="38" spans="2:20" ht="13.8">
      <c r="B38" s="364">
        <v>32</v>
      </c>
      <c r="C38" s="352" t="s">
        <v>125</v>
      </c>
      <c r="D38" s="356">
        <v>13</v>
      </c>
      <c r="E38" s="628">
        <v>0</v>
      </c>
      <c r="F38" s="631">
        <v>5</v>
      </c>
      <c r="G38" s="626">
        <v>0</v>
      </c>
      <c r="H38" s="117">
        <v>0</v>
      </c>
      <c r="I38" s="117">
        <v>0</v>
      </c>
      <c r="J38" s="627">
        <v>0</v>
      </c>
      <c r="K38" s="627">
        <v>5</v>
      </c>
      <c r="L38" s="117">
        <v>0</v>
      </c>
      <c r="M38" s="117">
        <v>0</v>
      </c>
      <c r="N38" s="629">
        <v>0</v>
      </c>
      <c r="O38" s="630">
        <v>5</v>
      </c>
      <c r="P38" s="723">
        <f t="shared" si="0"/>
        <v>28</v>
      </c>
      <c r="Q38" s="476">
        <v>32</v>
      </c>
      <c r="R38" s="478" t="s">
        <v>125</v>
      </c>
      <c r="S38" s="477">
        <v>99</v>
      </c>
      <c r="T38" s="475"/>
    </row>
    <row r="39" spans="2:20" ht="13.8">
      <c r="B39" s="364">
        <v>33</v>
      </c>
      <c r="C39" s="352" t="s">
        <v>55</v>
      </c>
      <c r="D39" s="356">
        <v>0</v>
      </c>
      <c r="E39" s="628">
        <v>5</v>
      </c>
      <c r="F39" s="631">
        <v>0</v>
      </c>
      <c r="G39" s="626">
        <v>0</v>
      </c>
      <c r="H39" s="117">
        <v>0</v>
      </c>
      <c r="I39" s="117">
        <v>0</v>
      </c>
      <c r="J39" s="627">
        <v>5</v>
      </c>
      <c r="K39" s="627">
        <v>5</v>
      </c>
      <c r="L39" s="117">
        <v>0</v>
      </c>
      <c r="M39" s="117">
        <v>5</v>
      </c>
      <c r="N39" s="629">
        <v>0</v>
      </c>
      <c r="O39" s="630">
        <v>5</v>
      </c>
      <c r="P39" s="723">
        <f t="shared" ref="P39:P70" si="1">SUM(D39:O39)</f>
        <v>25</v>
      </c>
      <c r="Q39" s="473">
        <v>33</v>
      </c>
      <c r="R39" s="478" t="s">
        <v>31</v>
      </c>
      <c r="S39" s="477">
        <v>99</v>
      </c>
      <c r="T39" s="475"/>
    </row>
    <row r="40" spans="2:20" ht="13.8">
      <c r="B40" s="364">
        <v>34</v>
      </c>
      <c r="C40" s="355" t="s">
        <v>189</v>
      </c>
      <c r="D40" s="356">
        <v>5</v>
      </c>
      <c r="E40" s="628">
        <v>0</v>
      </c>
      <c r="F40" s="631">
        <v>5</v>
      </c>
      <c r="G40" s="626">
        <v>0</v>
      </c>
      <c r="H40" s="117">
        <v>5</v>
      </c>
      <c r="I40" s="117">
        <v>0</v>
      </c>
      <c r="J40" s="627">
        <v>5</v>
      </c>
      <c r="K40" s="627">
        <v>0</v>
      </c>
      <c r="L40" s="117">
        <v>5</v>
      </c>
      <c r="M40" s="117">
        <v>0</v>
      </c>
      <c r="N40" s="629">
        <v>0</v>
      </c>
      <c r="O40" s="630">
        <v>0</v>
      </c>
      <c r="P40" s="723">
        <f t="shared" si="1"/>
        <v>25</v>
      </c>
      <c r="Q40" s="476">
        <v>34</v>
      </c>
      <c r="R40" s="352" t="s">
        <v>98</v>
      </c>
      <c r="S40" s="477">
        <v>98</v>
      </c>
      <c r="T40" s="475"/>
    </row>
    <row r="41" spans="2:20" ht="13.8">
      <c r="B41" s="364">
        <v>35</v>
      </c>
      <c r="C41" s="352" t="s">
        <v>11</v>
      </c>
      <c r="D41" s="356">
        <v>5</v>
      </c>
      <c r="E41" s="628">
        <v>0</v>
      </c>
      <c r="F41" s="631">
        <v>0</v>
      </c>
      <c r="G41" s="626">
        <v>0</v>
      </c>
      <c r="H41" s="117">
        <v>0</v>
      </c>
      <c r="I41" s="117">
        <v>5</v>
      </c>
      <c r="J41" s="627">
        <v>5</v>
      </c>
      <c r="K41" s="627">
        <v>5</v>
      </c>
      <c r="L41" s="117">
        <v>0</v>
      </c>
      <c r="M41" s="117">
        <v>0</v>
      </c>
      <c r="N41" s="629">
        <v>0</v>
      </c>
      <c r="O41" s="630">
        <v>5</v>
      </c>
      <c r="P41" s="723">
        <f t="shared" si="1"/>
        <v>25</v>
      </c>
      <c r="Q41" s="476">
        <v>35</v>
      </c>
      <c r="R41" s="357" t="s">
        <v>76</v>
      </c>
      <c r="S41" s="479">
        <v>98</v>
      </c>
      <c r="T41" s="475"/>
    </row>
    <row r="42" spans="2:20" ht="13.8">
      <c r="B42" s="364">
        <v>36</v>
      </c>
      <c r="C42" s="352" t="s">
        <v>145</v>
      </c>
      <c r="D42" s="356">
        <v>0</v>
      </c>
      <c r="E42" s="628">
        <v>0</v>
      </c>
      <c r="F42" s="631">
        <v>0</v>
      </c>
      <c r="G42" s="626">
        <v>0</v>
      </c>
      <c r="H42" s="117">
        <v>0</v>
      </c>
      <c r="I42" s="117">
        <v>5</v>
      </c>
      <c r="J42" s="627">
        <v>5</v>
      </c>
      <c r="K42" s="627">
        <v>5</v>
      </c>
      <c r="L42" s="117">
        <v>0</v>
      </c>
      <c r="M42" s="117">
        <v>5</v>
      </c>
      <c r="N42" s="629">
        <v>0</v>
      </c>
      <c r="O42" s="630">
        <v>0</v>
      </c>
      <c r="P42" s="723">
        <f t="shared" si="1"/>
        <v>20</v>
      </c>
      <c r="Q42" s="473">
        <v>36</v>
      </c>
      <c r="R42" s="352" t="s">
        <v>82</v>
      </c>
      <c r="S42" s="477">
        <v>97</v>
      </c>
      <c r="T42" s="475"/>
    </row>
    <row r="43" spans="2:20" ht="13.8">
      <c r="B43" s="364">
        <v>37</v>
      </c>
      <c r="C43" s="352" t="s">
        <v>146</v>
      </c>
      <c r="D43" s="356">
        <v>5</v>
      </c>
      <c r="E43" s="628">
        <v>5</v>
      </c>
      <c r="F43" s="631">
        <v>0</v>
      </c>
      <c r="G43" s="626">
        <v>0</v>
      </c>
      <c r="H43" s="117">
        <v>0</v>
      </c>
      <c r="I43" s="117">
        <v>5</v>
      </c>
      <c r="J43" s="627">
        <v>0</v>
      </c>
      <c r="K43" s="627">
        <v>0</v>
      </c>
      <c r="L43" s="117">
        <v>5</v>
      </c>
      <c r="M43" s="117">
        <v>0</v>
      </c>
      <c r="N43" s="629">
        <v>0</v>
      </c>
      <c r="O43" s="630">
        <v>0</v>
      </c>
      <c r="P43" s="723">
        <f t="shared" si="1"/>
        <v>20</v>
      </c>
      <c r="Q43" s="476">
        <v>37</v>
      </c>
      <c r="R43" s="352" t="s">
        <v>130</v>
      </c>
      <c r="S43" s="477">
        <v>97</v>
      </c>
      <c r="T43" s="475"/>
    </row>
    <row r="44" spans="2:20" ht="13.8">
      <c r="B44" s="364">
        <v>38</v>
      </c>
      <c r="C44" s="352" t="s">
        <v>70</v>
      </c>
      <c r="D44" s="356">
        <v>5</v>
      </c>
      <c r="E44" s="628">
        <v>5</v>
      </c>
      <c r="F44" s="631">
        <v>5</v>
      </c>
      <c r="G44" s="626">
        <v>0</v>
      </c>
      <c r="H44" s="117">
        <v>0</v>
      </c>
      <c r="I44" s="117">
        <v>5</v>
      </c>
      <c r="J44" s="627">
        <v>0</v>
      </c>
      <c r="K44" s="627">
        <v>0</v>
      </c>
      <c r="L44" s="117">
        <v>0</v>
      </c>
      <c r="M44" s="117">
        <v>0</v>
      </c>
      <c r="N44" s="629">
        <v>0</v>
      </c>
      <c r="O44" s="630">
        <v>0</v>
      </c>
      <c r="P44" s="723">
        <f t="shared" si="1"/>
        <v>20</v>
      </c>
      <c r="Q44" s="476">
        <v>38</v>
      </c>
      <c r="R44" s="352" t="s">
        <v>51</v>
      </c>
      <c r="S44" s="477">
        <v>96</v>
      </c>
      <c r="T44" s="475"/>
    </row>
    <row r="45" spans="2:20" ht="13.8">
      <c r="B45" s="364">
        <v>39</v>
      </c>
      <c r="C45" s="358" t="s">
        <v>42</v>
      </c>
      <c r="D45" s="480">
        <v>5</v>
      </c>
      <c r="E45" s="628">
        <v>0</v>
      </c>
      <c r="F45" s="628">
        <v>0</v>
      </c>
      <c r="G45" s="626">
        <v>0</v>
      </c>
      <c r="H45" s="117">
        <v>0</v>
      </c>
      <c r="I45" s="117">
        <v>5</v>
      </c>
      <c r="J45" s="627">
        <v>5</v>
      </c>
      <c r="K45" s="627">
        <v>0</v>
      </c>
      <c r="L45" s="117">
        <v>0</v>
      </c>
      <c r="M45" s="117">
        <v>0</v>
      </c>
      <c r="N45" s="629">
        <v>0</v>
      </c>
      <c r="O45" s="630">
        <v>5</v>
      </c>
      <c r="P45" s="723">
        <f t="shared" si="1"/>
        <v>20</v>
      </c>
      <c r="Q45" s="473">
        <v>39</v>
      </c>
      <c r="R45" s="358" t="s">
        <v>42</v>
      </c>
      <c r="S45" s="477">
        <v>94</v>
      </c>
      <c r="T45" s="475"/>
    </row>
    <row r="46" spans="2:20" ht="13.8">
      <c r="B46" s="364">
        <v>40</v>
      </c>
      <c r="C46" s="355" t="s">
        <v>80</v>
      </c>
      <c r="D46" s="356">
        <v>0</v>
      </c>
      <c r="E46" s="628">
        <v>10</v>
      </c>
      <c r="F46" s="631">
        <v>5</v>
      </c>
      <c r="G46" s="626">
        <v>0</v>
      </c>
      <c r="H46" s="117">
        <v>0</v>
      </c>
      <c r="I46" s="117">
        <v>0</v>
      </c>
      <c r="J46" s="627">
        <v>0</v>
      </c>
      <c r="K46" s="627">
        <v>0</v>
      </c>
      <c r="L46" s="117">
        <v>0</v>
      </c>
      <c r="M46" s="117">
        <v>0</v>
      </c>
      <c r="N46" s="629">
        <v>0</v>
      </c>
      <c r="O46" s="630">
        <v>5</v>
      </c>
      <c r="P46" s="723">
        <f t="shared" si="1"/>
        <v>20</v>
      </c>
      <c r="Q46" s="476">
        <v>40</v>
      </c>
      <c r="R46" s="352" t="s">
        <v>196</v>
      </c>
      <c r="S46" s="477">
        <v>92</v>
      </c>
      <c r="T46" s="475"/>
    </row>
    <row r="47" spans="2:20" ht="13.8">
      <c r="B47" s="364">
        <v>41</v>
      </c>
      <c r="C47" s="352" t="s">
        <v>99</v>
      </c>
      <c r="D47" s="356">
        <v>0</v>
      </c>
      <c r="E47" s="628">
        <v>0</v>
      </c>
      <c r="F47" s="631">
        <v>0</v>
      </c>
      <c r="G47" s="626">
        <v>0</v>
      </c>
      <c r="H47" s="117">
        <v>0</v>
      </c>
      <c r="I47" s="117">
        <v>0</v>
      </c>
      <c r="J47" s="627">
        <v>0</v>
      </c>
      <c r="K47" s="627">
        <v>5</v>
      </c>
      <c r="L47" s="117">
        <v>5</v>
      </c>
      <c r="M47" s="117">
        <v>5</v>
      </c>
      <c r="N47" s="629">
        <v>0</v>
      </c>
      <c r="O47" s="630">
        <v>5</v>
      </c>
      <c r="P47" s="723">
        <f t="shared" si="1"/>
        <v>20</v>
      </c>
      <c r="Q47" s="476">
        <v>41</v>
      </c>
      <c r="R47" s="352" t="s">
        <v>92</v>
      </c>
      <c r="S47" s="477">
        <v>92</v>
      </c>
      <c r="T47" s="475"/>
    </row>
    <row r="48" spans="2:20" ht="13.8">
      <c r="B48" s="364">
        <v>42</v>
      </c>
      <c r="C48" s="325" t="s">
        <v>31</v>
      </c>
      <c r="D48" s="356">
        <v>0</v>
      </c>
      <c r="E48" s="628">
        <v>0</v>
      </c>
      <c r="F48" s="631">
        <v>5</v>
      </c>
      <c r="G48" s="626">
        <v>0</v>
      </c>
      <c r="H48" s="117">
        <v>5</v>
      </c>
      <c r="I48" s="117">
        <v>0</v>
      </c>
      <c r="J48" s="627">
        <v>5</v>
      </c>
      <c r="K48" s="627">
        <v>5</v>
      </c>
      <c r="L48" s="117">
        <v>0</v>
      </c>
      <c r="M48" s="117">
        <v>0</v>
      </c>
      <c r="N48" s="629">
        <v>0</v>
      </c>
      <c r="O48" s="630">
        <v>0</v>
      </c>
      <c r="P48" s="723">
        <f t="shared" si="1"/>
        <v>20</v>
      </c>
      <c r="Q48" s="473">
        <v>42</v>
      </c>
      <c r="R48" s="352" t="s">
        <v>53</v>
      </c>
      <c r="S48" s="477">
        <v>91</v>
      </c>
      <c r="T48" s="475"/>
    </row>
    <row r="49" spans="2:20" ht="13.8">
      <c r="B49" s="364">
        <v>43</v>
      </c>
      <c r="C49" s="352" t="s">
        <v>76</v>
      </c>
      <c r="D49" s="632">
        <v>5</v>
      </c>
      <c r="E49" s="628">
        <v>5</v>
      </c>
      <c r="F49" s="631">
        <v>0</v>
      </c>
      <c r="G49" s="626">
        <v>0</v>
      </c>
      <c r="H49" s="117">
        <v>5</v>
      </c>
      <c r="I49" s="117">
        <v>0</v>
      </c>
      <c r="J49" s="627">
        <v>0</v>
      </c>
      <c r="K49" s="627">
        <v>0</v>
      </c>
      <c r="L49" s="117">
        <v>5</v>
      </c>
      <c r="M49" s="117">
        <v>0</v>
      </c>
      <c r="N49" s="629">
        <v>0</v>
      </c>
      <c r="O49" s="630">
        <v>0</v>
      </c>
      <c r="P49" s="723">
        <f t="shared" si="1"/>
        <v>20</v>
      </c>
      <c r="Q49" s="476">
        <v>43</v>
      </c>
      <c r="R49" s="478" t="s">
        <v>80</v>
      </c>
      <c r="S49" s="477">
        <v>83</v>
      </c>
      <c r="T49" s="475"/>
    </row>
    <row r="50" spans="2:20" ht="13.8">
      <c r="B50" s="364">
        <v>44</v>
      </c>
      <c r="C50" s="355" t="s">
        <v>98</v>
      </c>
      <c r="D50" s="356">
        <v>5</v>
      </c>
      <c r="E50" s="628">
        <v>8</v>
      </c>
      <c r="F50" s="631">
        <v>0</v>
      </c>
      <c r="G50" s="626">
        <v>0</v>
      </c>
      <c r="H50" s="117">
        <v>0</v>
      </c>
      <c r="I50" s="117">
        <v>5</v>
      </c>
      <c r="J50" s="627">
        <v>0</v>
      </c>
      <c r="K50" s="627">
        <v>0</v>
      </c>
      <c r="L50" s="117">
        <v>0</v>
      </c>
      <c r="M50" s="117">
        <v>0</v>
      </c>
      <c r="N50" s="629">
        <v>0</v>
      </c>
      <c r="O50" s="630">
        <v>0</v>
      </c>
      <c r="P50" s="723">
        <f t="shared" si="1"/>
        <v>18</v>
      </c>
      <c r="Q50" s="476">
        <v>44</v>
      </c>
      <c r="R50" s="352" t="s">
        <v>54</v>
      </c>
      <c r="S50" s="477">
        <v>75</v>
      </c>
      <c r="T50" s="475"/>
    </row>
    <row r="51" spans="2:20" ht="13.8">
      <c r="B51" s="364">
        <v>45</v>
      </c>
      <c r="C51" s="355" t="s">
        <v>68</v>
      </c>
      <c r="D51" s="356">
        <v>5</v>
      </c>
      <c r="E51" s="628">
        <v>8</v>
      </c>
      <c r="F51" s="628">
        <v>0</v>
      </c>
      <c r="G51" s="626">
        <v>0</v>
      </c>
      <c r="H51" s="117">
        <v>0</v>
      </c>
      <c r="I51" s="117">
        <v>5</v>
      </c>
      <c r="J51" s="627">
        <v>0</v>
      </c>
      <c r="K51" s="627">
        <v>0</v>
      </c>
      <c r="L51" s="117">
        <v>0</v>
      </c>
      <c r="M51" s="117">
        <v>0</v>
      </c>
      <c r="N51" s="629">
        <v>0</v>
      </c>
      <c r="O51" s="630">
        <v>0</v>
      </c>
      <c r="P51" s="723">
        <f t="shared" si="1"/>
        <v>18</v>
      </c>
      <c r="Q51" s="473">
        <v>45</v>
      </c>
      <c r="R51" s="352" t="s">
        <v>91</v>
      </c>
      <c r="S51" s="477">
        <v>75</v>
      </c>
      <c r="T51" s="475"/>
    </row>
    <row r="52" spans="2:20" ht="13.8">
      <c r="B52" s="364">
        <v>46</v>
      </c>
      <c r="C52" s="355" t="s">
        <v>166</v>
      </c>
      <c r="D52" s="632">
        <v>0</v>
      </c>
      <c r="E52" s="628">
        <v>0</v>
      </c>
      <c r="F52" s="631">
        <v>0</v>
      </c>
      <c r="G52" s="626">
        <v>5</v>
      </c>
      <c r="H52" s="117">
        <v>0</v>
      </c>
      <c r="I52" s="117">
        <v>0</v>
      </c>
      <c r="J52" s="627">
        <v>8</v>
      </c>
      <c r="K52" s="627">
        <v>5</v>
      </c>
      <c r="L52" s="117">
        <v>0</v>
      </c>
      <c r="M52" s="117">
        <v>0</v>
      </c>
      <c r="N52" s="629">
        <v>0</v>
      </c>
      <c r="O52" s="630">
        <v>0</v>
      </c>
      <c r="P52" s="723">
        <f t="shared" si="1"/>
        <v>18</v>
      </c>
      <c r="Q52" s="476">
        <v>46</v>
      </c>
      <c r="R52" s="478" t="s">
        <v>70</v>
      </c>
      <c r="S52" s="477">
        <v>72</v>
      </c>
      <c r="T52" s="475"/>
    </row>
    <row r="53" spans="2:20" ht="13.8">
      <c r="B53" s="364">
        <v>47</v>
      </c>
      <c r="C53" s="352" t="s">
        <v>13</v>
      </c>
      <c r="D53" s="356">
        <v>0</v>
      </c>
      <c r="E53" s="628">
        <v>12</v>
      </c>
      <c r="F53" s="631">
        <v>5</v>
      </c>
      <c r="G53" s="626">
        <v>0</v>
      </c>
      <c r="H53" s="117">
        <v>0</v>
      </c>
      <c r="I53" s="117">
        <v>0</v>
      </c>
      <c r="J53" s="627">
        <v>0</v>
      </c>
      <c r="K53" s="627">
        <v>0</v>
      </c>
      <c r="L53" s="117">
        <v>0</v>
      </c>
      <c r="M53" s="117">
        <v>0</v>
      </c>
      <c r="N53" s="629">
        <v>0</v>
      </c>
      <c r="O53" s="630">
        <v>0</v>
      </c>
      <c r="P53" s="723">
        <f t="shared" si="1"/>
        <v>17</v>
      </c>
      <c r="Q53" s="476">
        <v>47</v>
      </c>
      <c r="R53" s="352" t="s">
        <v>68</v>
      </c>
      <c r="S53" s="477">
        <v>72</v>
      </c>
      <c r="T53" s="475"/>
    </row>
    <row r="54" spans="2:20" ht="13.8">
      <c r="B54" s="364">
        <v>48</v>
      </c>
      <c r="C54" s="352" t="s">
        <v>171</v>
      </c>
      <c r="D54" s="356">
        <v>0</v>
      </c>
      <c r="E54" s="628">
        <v>0</v>
      </c>
      <c r="F54" s="631">
        <v>5</v>
      </c>
      <c r="G54" s="626">
        <v>0</v>
      </c>
      <c r="H54" s="117">
        <v>0</v>
      </c>
      <c r="I54" s="117">
        <v>0</v>
      </c>
      <c r="J54" s="627">
        <v>0</v>
      </c>
      <c r="K54" s="627">
        <v>0</v>
      </c>
      <c r="L54" s="117">
        <v>12</v>
      </c>
      <c r="M54" s="117">
        <v>0</v>
      </c>
      <c r="N54" s="629">
        <v>0</v>
      </c>
      <c r="O54" s="630">
        <v>0</v>
      </c>
      <c r="P54" s="723">
        <f t="shared" si="1"/>
        <v>17</v>
      </c>
      <c r="Q54" s="473">
        <v>48</v>
      </c>
      <c r="R54" s="352" t="s">
        <v>126</v>
      </c>
      <c r="S54" s="477">
        <v>68</v>
      </c>
      <c r="T54" s="475"/>
    </row>
    <row r="55" spans="2:20" ht="13.8">
      <c r="B55" s="364">
        <v>49</v>
      </c>
      <c r="C55" s="355" t="s">
        <v>363</v>
      </c>
      <c r="D55" s="356">
        <v>0</v>
      </c>
      <c r="E55" s="628">
        <v>0</v>
      </c>
      <c r="F55" s="631">
        <v>0</v>
      </c>
      <c r="G55" s="626">
        <v>0</v>
      </c>
      <c r="H55" s="117">
        <v>0</v>
      </c>
      <c r="I55" s="117">
        <v>0</v>
      </c>
      <c r="J55" s="627">
        <v>0</v>
      </c>
      <c r="K55" s="627">
        <v>0</v>
      </c>
      <c r="L55" s="117">
        <v>0</v>
      </c>
      <c r="M55" s="117">
        <v>0</v>
      </c>
      <c r="N55" s="629">
        <v>12</v>
      </c>
      <c r="O55" s="630">
        <v>5</v>
      </c>
      <c r="P55" s="723">
        <f t="shared" si="1"/>
        <v>17</v>
      </c>
      <c r="Q55" s="476">
        <v>49</v>
      </c>
      <c r="R55" s="352" t="s">
        <v>13</v>
      </c>
      <c r="S55" s="477">
        <v>66</v>
      </c>
      <c r="T55" s="475"/>
    </row>
    <row r="56" spans="2:20" ht="13.8">
      <c r="B56" s="364">
        <v>50</v>
      </c>
      <c r="C56" s="352" t="s">
        <v>148</v>
      </c>
      <c r="D56" s="632">
        <v>0</v>
      </c>
      <c r="E56" s="628">
        <v>0</v>
      </c>
      <c r="F56" s="631">
        <v>5</v>
      </c>
      <c r="G56" s="626">
        <v>0</v>
      </c>
      <c r="H56" s="117">
        <v>0</v>
      </c>
      <c r="I56" s="117">
        <v>0</v>
      </c>
      <c r="J56" s="627">
        <v>0</v>
      </c>
      <c r="K56" s="627">
        <v>0</v>
      </c>
      <c r="L56" s="117">
        <v>0</v>
      </c>
      <c r="M56" s="117">
        <v>0</v>
      </c>
      <c r="N56" s="629">
        <v>0</v>
      </c>
      <c r="O56" s="630">
        <v>11</v>
      </c>
      <c r="P56" s="723">
        <f t="shared" si="1"/>
        <v>16</v>
      </c>
      <c r="Q56" s="476">
        <v>50</v>
      </c>
      <c r="R56" s="352" t="s">
        <v>304</v>
      </c>
      <c r="S56" s="477">
        <v>65</v>
      </c>
      <c r="T56" s="475"/>
    </row>
    <row r="57" spans="2:20" ht="13.8">
      <c r="B57" s="364">
        <v>51</v>
      </c>
      <c r="C57" s="351" t="s">
        <v>81</v>
      </c>
      <c r="D57" s="720">
        <v>5</v>
      </c>
      <c r="E57" s="628">
        <v>5</v>
      </c>
      <c r="F57" s="628">
        <v>0</v>
      </c>
      <c r="G57" s="717">
        <v>0</v>
      </c>
      <c r="H57" s="718">
        <v>0</v>
      </c>
      <c r="I57" s="718">
        <v>0</v>
      </c>
      <c r="J57" s="719">
        <v>0</v>
      </c>
      <c r="K57" s="719">
        <v>5</v>
      </c>
      <c r="L57" s="718">
        <v>0</v>
      </c>
      <c r="M57" s="718">
        <v>0</v>
      </c>
      <c r="N57" s="721">
        <v>0</v>
      </c>
      <c r="O57" s="736">
        <v>0</v>
      </c>
      <c r="P57" s="723">
        <f t="shared" si="1"/>
        <v>15</v>
      </c>
      <c r="Q57" s="473">
        <v>51</v>
      </c>
      <c r="R57" s="352" t="s">
        <v>152</v>
      </c>
      <c r="S57" s="474">
        <v>65</v>
      </c>
      <c r="T57" s="475"/>
    </row>
    <row r="58" spans="2:20" ht="13.8">
      <c r="B58" s="364">
        <v>52</v>
      </c>
      <c r="C58" s="352" t="s">
        <v>154</v>
      </c>
      <c r="D58" s="356">
        <v>0</v>
      </c>
      <c r="E58" s="628">
        <v>0</v>
      </c>
      <c r="F58" s="631">
        <v>0</v>
      </c>
      <c r="G58" s="626">
        <v>0</v>
      </c>
      <c r="H58" s="117">
        <v>0</v>
      </c>
      <c r="I58" s="117">
        <v>0</v>
      </c>
      <c r="J58" s="627">
        <v>5</v>
      </c>
      <c r="K58" s="627">
        <v>5</v>
      </c>
      <c r="L58" s="117">
        <v>0</v>
      </c>
      <c r="M58" s="117">
        <v>5</v>
      </c>
      <c r="N58" s="629">
        <v>0</v>
      </c>
      <c r="O58" s="630">
        <v>0</v>
      </c>
      <c r="P58" s="723">
        <f t="shared" si="1"/>
        <v>15</v>
      </c>
      <c r="Q58" s="476">
        <v>52</v>
      </c>
      <c r="R58" s="352" t="s">
        <v>188</v>
      </c>
      <c r="S58" s="477">
        <v>64</v>
      </c>
      <c r="T58" s="475"/>
    </row>
    <row r="59" spans="2:20" ht="13.8">
      <c r="B59" s="364">
        <v>53</v>
      </c>
      <c r="C59" s="352" t="s">
        <v>135</v>
      </c>
      <c r="D59" s="632">
        <v>5</v>
      </c>
      <c r="E59" s="628">
        <v>0</v>
      </c>
      <c r="F59" s="631">
        <v>0</v>
      </c>
      <c r="G59" s="626">
        <v>0</v>
      </c>
      <c r="H59" s="117">
        <v>0</v>
      </c>
      <c r="I59" s="117">
        <v>0</v>
      </c>
      <c r="J59" s="627">
        <v>0</v>
      </c>
      <c r="K59" s="627">
        <v>0</v>
      </c>
      <c r="L59" s="117">
        <v>0</v>
      </c>
      <c r="M59" s="117">
        <v>0</v>
      </c>
      <c r="N59" s="629">
        <v>5</v>
      </c>
      <c r="O59" s="630">
        <v>5</v>
      </c>
      <c r="P59" s="723">
        <f t="shared" si="1"/>
        <v>15</v>
      </c>
      <c r="Q59" s="476">
        <v>53</v>
      </c>
      <c r="R59" s="352" t="s">
        <v>89</v>
      </c>
      <c r="S59" s="477">
        <v>60</v>
      </c>
      <c r="T59" s="475"/>
    </row>
    <row r="60" spans="2:20" ht="13.8">
      <c r="B60" s="364">
        <v>54</v>
      </c>
      <c r="C60" s="352" t="s">
        <v>340</v>
      </c>
      <c r="D60" s="356">
        <v>0</v>
      </c>
      <c r="E60" s="628">
        <v>0</v>
      </c>
      <c r="F60" s="631">
        <v>0</v>
      </c>
      <c r="G60" s="626">
        <v>0</v>
      </c>
      <c r="H60" s="117">
        <v>0</v>
      </c>
      <c r="I60" s="117">
        <v>5</v>
      </c>
      <c r="J60" s="627">
        <v>5</v>
      </c>
      <c r="K60" s="627">
        <v>0</v>
      </c>
      <c r="L60" s="117">
        <v>5</v>
      </c>
      <c r="M60" s="117">
        <v>0</v>
      </c>
      <c r="N60" s="629">
        <v>0</v>
      </c>
      <c r="O60" s="630">
        <v>0</v>
      </c>
      <c r="P60" s="723">
        <f t="shared" si="1"/>
        <v>15</v>
      </c>
      <c r="Q60" s="473">
        <v>54</v>
      </c>
      <c r="R60" s="352" t="s">
        <v>55</v>
      </c>
      <c r="S60" s="477">
        <v>60</v>
      </c>
      <c r="T60" s="475"/>
    </row>
    <row r="61" spans="2:20" ht="13.8">
      <c r="B61" s="364">
        <v>55</v>
      </c>
      <c r="C61" s="352" t="s">
        <v>62</v>
      </c>
      <c r="D61" s="356">
        <v>5</v>
      </c>
      <c r="E61" s="628">
        <v>5</v>
      </c>
      <c r="F61" s="631">
        <v>0</v>
      </c>
      <c r="G61" s="626">
        <v>0</v>
      </c>
      <c r="H61" s="117">
        <v>0</v>
      </c>
      <c r="I61" s="117">
        <v>0</v>
      </c>
      <c r="J61" s="627">
        <v>0</v>
      </c>
      <c r="K61" s="627">
        <v>0</v>
      </c>
      <c r="L61" s="117">
        <v>0</v>
      </c>
      <c r="M61" s="117">
        <v>0</v>
      </c>
      <c r="N61" s="629">
        <v>5</v>
      </c>
      <c r="O61" s="630">
        <v>0</v>
      </c>
      <c r="P61" s="723">
        <f t="shared" si="1"/>
        <v>15</v>
      </c>
      <c r="Q61" s="476">
        <v>55</v>
      </c>
      <c r="R61" s="352" t="s">
        <v>14</v>
      </c>
      <c r="S61" s="477">
        <v>60</v>
      </c>
      <c r="T61" s="475"/>
    </row>
    <row r="62" spans="2:20" ht="13.8">
      <c r="B62" s="364">
        <v>56</v>
      </c>
      <c r="C62" s="352" t="s">
        <v>97</v>
      </c>
      <c r="D62" s="356">
        <v>0</v>
      </c>
      <c r="E62" s="628">
        <v>0</v>
      </c>
      <c r="F62" s="631">
        <v>0</v>
      </c>
      <c r="G62" s="626">
        <v>0</v>
      </c>
      <c r="H62" s="117">
        <v>0</v>
      </c>
      <c r="I62" s="117">
        <v>5</v>
      </c>
      <c r="J62" s="627">
        <v>5</v>
      </c>
      <c r="K62" s="627">
        <v>0</v>
      </c>
      <c r="L62" s="117">
        <v>5</v>
      </c>
      <c r="M62" s="117">
        <v>0</v>
      </c>
      <c r="N62" s="629">
        <v>0</v>
      </c>
      <c r="O62" s="630">
        <v>0</v>
      </c>
      <c r="P62" s="723">
        <f t="shared" si="1"/>
        <v>15</v>
      </c>
      <c r="Q62" s="476">
        <v>56</v>
      </c>
      <c r="R62" s="478" t="s">
        <v>96</v>
      </c>
      <c r="S62" s="477">
        <v>58</v>
      </c>
      <c r="T62" s="475"/>
    </row>
    <row r="63" spans="2:20" ht="13.8">
      <c r="B63" s="364">
        <v>57</v>
      </c>
      <c r="C63" s="352" t="s">
        <v>188</v>
      </c>
      <c r="D63" s="356">
        <v>5</v>
      </c>
      <c r="E63" s="628">
        <v>0</v>
      </c>
      <c r="F63" s="631">
        <v>5</v>
      </c>
      <c r="G63" s="626">
        <v>0</v>
      </c>
      <c r="H63" s="117">
        <v>0</v>
      </c>
      <c r="I63" s="117">
        <v>0</v>
      </c>
      <c r="J63" s="627">
        <v>0</v>
      </c>
      <c r="K63" s="627">
        <v>5</v>
      </c>
      <c r="L63" s="117">
        <v>0</v>
      </c>
      <c r="M63" s="117">
        <v>0</v>
      </c>
      <c r="N63" s="629">
        <v>0</v>
      </c>
      <c r="O63" s="630">
        <v>0</v>
      </c>
      <c r="P63" s="723">
        <f t="shared" si="1"/>
        <v>15</v>
      </c>
      <c r="Q63" s="473">
        <v>57</v>
      </c>
      <c r="R63" s="478" t="s">
        <v>170</v>
      </c>
      <c r="S63" s="477">
        <v>55</v>
      </c>
      <c r="T63" s="475"/>
    </row>
    <row r="64" spans="2:20" ht="13.8">
      <c r="B64" s="364">
        <v>58</v>
      </c>
      <c r="C64" s="352" t="s">
        <v>129</v>
      </c>
      <c r="D64" s="356">
        <v>0</v>
      </c>
      <c r="E64" s="628">
        <v>0</v>
      </c>
      <c r="F64" s="631">
        <v>0</v>
      </c>
      <c r="G64" s="626">
        <v>0</v>
      </c>
      <c r="H64" s="117">
        <v>0</v>
      </c>
      <c r="I64" s="117">
        <v>0</v>
      </c>
      <c r="J64" s="627">
        <v>0</v>
      </c>
      <c r="K64" s="627">
        <v>14</v>
      </c>
      <c r="L64" s="117">
        <v>0</v>
      </c>
      <c r="M64" s="117">
        <v>0</v>
      </c>
      <c r="N64" s="629">
        <v>0</v>
      </c>
      <c r="O64" s="630">
        <v>0</v>
      </c>
      <c r="P64" s="723">
        <f t="shared" si="1"/>
        <v>14</v>
      </c>
      <c r="Q64" s="476">
        <v>58</v>
      </c>
      <c r="R64" s="478" t="s">
        <v>57</v>
      </c>
      <c r="S64" s="477">
        <v>55</v>
      </c>
      <c r="T64" s="475"/>
    </row>
    <row r="65" spans="2:20" ht="13.8">
      <c r="B65" s="364">
        <v>59</v>
      </c>
      <c r="C65" s="351" t="s">
        <v>126</v>
      </c>
      <c r="D65" s="733">
        <v>0</v>
      </c>
      <c r="E65" s="628">
        <v>0</v>
      </c>
      <c r="F65" s="628">
        <v>0</v>
      </c>
      <c r="G65" s="717">
        <v>0</v>
      </c>
      <c r="H65" s="718">
        <v>0</v>
      </c>
      <c r="I65" s="718">
        <v>0</v>
      </c>
      <c r="J65" s="719">
        <v>0</v>
      </c>
      <c r="K65" s="719">
        <v>5</v>
      </c>
      <c r="L65" s="718">
        <v>0</v>
      </c>
      <c r="M65" s="718">
        <v>0</v>
      </c>
      <c r="N65" s="721">
        <v>8</v>
      </c>
      <c r="O65" s="722">
        <v>0</v>
      </c>
      <c r="P65" s="723">
        <f t="shared" si="1"/>
        <v>13</v>
      </c>
      <c r="Q65" s="476">
        <v>59</v>
      </c>
      <c r="R65" s="352" t="s">
        <v>146</v>
      </c>
      <c r="S65" s="477">
        <v>55</v>
      </c>
      <c r="T65" s="475"/>
    </row>
    <row r="66" spans="2:20" ht="13.8">
      <c r="B66" s="364">
        <v>60</v>
      </c>
      <c r="C66" s="358" t="s">
        <v>54</v>
      </c>
      <c r="D66" s="356">
        <v>5</v>
      </c>
      <c r="E66" s="628">
        <v>8</v>
      </c>
      <c r="F66" s="631">
        <v>0</v>
      </c>
      <c r="G66" s="626">
        <v>0</v>
      </c>
      <c r="H66" s="117">
        <v>0</v>
      </c>
      <c r="I66" s="117">
        <v>0</v>
      </c>
      <c r="J66" s="627">
        <v>0</v>
      </c>
      <c r="K66" s="627">
        <v>0</v>
      </c>
      <c r="L66" s="117">
        <v>0</v>
      </c>
      <c r="M66" s="117">
        <v>0</v>
      </c>
      <c r="N66" s="629">
        <v>0</v>
      </c>
      <c r="O66" s="630">
        <v>0</v>
      </c>
      <c r="P66" s="723">
        <f t="shared" si="1"/>
        <v>13</v>
      </c>
      <c r="Q66" s="473">
        <v>60</v>
      </c>
      <c r="R66" s="358" t="s">
        <v>141</v>
      </c>
      <c r="S66" s="477">
        <v>55</v>
      </c>
      <c r="T66" s="475"/>
    </row>
    <row r="67" spans="2:20" ht="13.8">
      <c r="B67" s="364">
        <v>61</v>
      </c>
      <c r="C67" s="359" t="s">
        <v>96</v>
      </c>
      <c r="D67" s="638">
        <v>5</v>
      </c>
      <c r="E67" s="624">
        <v>8</v>
      </c>
      <c r="F67" s="625">
        <v>0</v>
      </c>
      <c r="G67" s="626">
        <v>0</v>
      </c>
      <c r="H67" s="117">
        <v>0</v>
      </c>
      <c r="I67" s="117">
        <v>0</v>
      </c>
      <c r="J67" s="627">
        <v>0</v>
      </c>
      <c r="K67" s="627">
        <v>0</v>
      </c>
      <c r="L67" s="117">
        <v>0</v>
      </c>
      <c r="M67" s="117">
        <v>0</v>
      </c>
      <c r="N67" s="629">
        <v>0</v>
      </c>
      <c r="O67" s="630">
        <v>0</v>
      </c>
      <c r="P67" s="723">
        <f t="shared" si="1"/>
        <v>13</v>
      </c>
      <c r="Q67" s="476">
        <v>61</v>
      </c>
      <c r="R67" s="352" t="s">
        <v>124</v>
      </c>
      <c r="S67" s="477">
        <v>54</v>
      </c>
      <c r="T67" s="475"/>
    </row>
    <row r="68" spans="2:20" ht="13.8">
      <c r="B68" s="364">
        <v>62</v>
      </c>
      <c r="C68" s="355" t="s">
        <v>51</v>
      </c>
      <c r="D68" s="356">
        <v>0</v>
      </c>
      <c r="E68" s="628">
        <v>0</v>
      </c>
      <c r="F68" s="631">
        <v>0</v>
      </c>
      <c r="G68" s="626">
        <v>0</v>
      </c>
      <c r="H68" s="117">
        <v>0</v>
      </c>
      <c r="I68" s="117">
        <v>0</v>
      </c>
      <c r="J68" s="627">
        <v>0</v>
      </c>
      <c r="K68" s="627">
        <v>5</v>
      </c>
      <c r="L68" s="117">
        <v>0</v>
      </c>
      <c r="M68" s="117">
        <v>0</v>
      </c>
      <c r="N68" s="629">
        <v>8</v>
      </c>
      <c r="O68" s="630">
        <v>0</v>
      </c>
      <c r="P68" s="723">
        <f t="shared" si="1"/>
        <v>13</v>
      </c>
      <c r="Q68" s="476">
        <v>62</v>
      </c>
      <c r="R68" s="352" t="s">
        <v>94</v>
      </c>
      <c r="S68" s="477">
        <v>53</v>
      </c>
      <c r="T68" s="475"/>
    </row>
    <row r="69" spans="2:20" ht="13.8">
      <c r="B69" s="364">
        <v>63</v>
      </c>
      <c r="C69" s="352" t="s">
        <v>334</v>
      </c>
      <c r="D69" s="356">
        <v>0</v>
      </c>
      <c r="E69" s="628">
        <v>0</v>
      </c>
      <c r="F69" s="631">
        <v>12</v>
      </c>
      <c r="G69" s="626">
        <v>0</v>
      </c>
      <c r="H69" s="117">
        <v>0</v>
      </c>
      <c r="I69" s="117">
        <v>0</v>
      </c>
      <c r="J69" s="627">
        <v>0</v>
      </c>
      <c r="K69" s="627">
        <v>0</v>
      </c>
      <c r="L69" s="117">
        <v>0</v>
      </c>
      <c r="M69" s="117">
        <v>0</v>
      </c>
      <c r="N69" s="629">
        <v>0</v>
      </c>
      <c r="O69" s="630">
        <v>0</v>
      </c>
      <c r="P69" s="723">
        <f t="shared" si="1"/>
        <v>12</v>
      </c>
      <c r="Q69" s="473">
        <v>63</v>
      </c>
      <c r="R69" s="478" t="s">
        <v>90</v>
      </c>
      <c r="S69" s="477">
        <v>52</v>
      </c>
      <c r="T69" s="475"/>
    </row>
    <row r="70" spans="2:20" ht="13.8">
      <c r="B70" s="364">
        <v>64</v>
      </c>
      <c r="C70" s="325" t="s">
        <v>174</v>
      </c>
      <c r="D70" s="356">
        <v>11</v>
      </c>
      <c r="E70" s="628">
        <v>0</v>
      </c>
      <c r="F70" s="631">
        <v>0</v>
      </c>
      <c r="G70" s="626">
        <v>0</v>
      </c>
      <c r="H70" s="117">
        <v>0</v>
      </c>
      <c r="I70" s="117">
        <v>0</v>
      </c>
      <c r="J70" s="627">
        <v>0</v>
      </c>
      <c r="K70" s="627">
        <v>0</v>
      </c>
      <c r="L70" s="117">
        <v>0</v>
      </c>
      <c r="M70" s="117">
        <v>0</v>
      </c>
      <c r="N70" s="629">
        <v>0</v>
      </c>
      <c r="O70" s="630">
        <v>0</v>
      </c>
      <c r="P70" s="723">
        <f t="shared" si="1"/>
        <v>11</v>
      </c>
      <c r="Q70" s="476">
        <v>64</v>
      </c>
      <c r="R70" s="478" t="s">
        <v>128</v>
      </c>
      <c r="S70" s="477">
        <v>52</v>
      </c>
      <c r="T70" s="475"/>
    </row>
    <row r="71" spans="2:20" ht="13.8">
      <c r="B71" s="364">
        <v>65</v>
      </c>
      <c r="C71" s="724" t="s">
        <v>170</v>
      </c>
      <c r="D71" s="720">
        <v>5</v>
      </c>
      <c r="E71" s="628">
        <v>0</v>
      </c>
      <c r="F71" s="628">
        <v>0</v>
      </c>
      <c r="G71" s="717">
        <v>0</v>
      </c>
      <c r="H71" s="718">
        <v>5</v>
      </c>
      <c r="I71" s="718">
        <v>0</v>
      </c>
      <c r="J71" s="719">
        <v>0</v>
      </c>
      <c r="K71" s="719">
        <v>0</v>
      </c>
      <c r="L71" s="718">
        <v>0</v>
      </c>
      <c r="M71" s="718">
        <v>0</v>
      </c>
      <c r="N71" s="721">
        <v>0</v>
      </c>
      <c r="O71" s="722">
        <v>0</v>
      </c>
      <c r="P71" s="723">
        <f t="shared" ref="P71:P102" si="2">SUM(D71:O71)</f>
        <v>10</v>
      </c>
      <c r="Q71" s="476">
        <v>65</v>
      </c>
      <c r="R71" s="352" t="s">
        <v>123</v>
      </c>
      <c r="S71" s="477">
        <v>51</v>
      </c>
      <c r="T71" s="475"/>
    </row>
    <row r="72" spans="2:20" ht="13.8">
      <c r="B72" s="364">
        <v>66</v>
      </c>
      <c r="C72" s="351" t="s">
        <v>197</v>
      </c>
      <c r="D72" s="720">
        <v>0</v>
      </c>
      <c r="E72" s="628">
        <v>0</v>
      </c>
      <c r="F72" s="628">
        <v>0</v>
      </c>
      <c r="G72" s="717">
        <v>5</v>
      </c>
      <c r="H72" s="718">
        <v>0</v>
      </c>
      <c r="I72" s="718">
        <v>5</v>
      </c>
      <c r="J72" s="719">
        <v>0</v>
      </c>
      <c r="K72" s="719">
        <v>0</v>
      </c>
      <c r="L72" s="718">
        <v>0</v>
      </c>
      <c r="M72" s="718">
        <v>0</v>
      </c>
      <c r="N72" s="721">
        <v>0</v>
      </c>
      <c r="O72" s="722">
        <v>0</v>
      </c>
      <c r="P72" s="723">
        <f t="shared" si="2"/>
        <v>10</v>
      </c>
      <c r="Q72" s="473">
        <v>66</v>
      </c>
      <c r="R72" s="352" t="s">
        <v>129</v>
      </c>
      <c r="S72" s="477">
        <v>51</v>
      </c>
      <c r="T72" s="475"/>
    </row>
    <row r="73" spans="2:20" ht="13.8">
      <c r="B73" s="364">
        <v>67</v>
      </c>
      <c r="C73" s="352" t="s">
        <v>138</v>
      </c>
      <c r="D73" s="356">
        <v>5</v>
      </c>
      <c r="E73" s="628">
        <v>0</v>
      </c>
      <c r="F73" s="631">
        <v>5</v>
      </c>
      <c r="G73" s="626">
        <v>0</v>
      </c>
      <c r="H73" s="117">
        <v>0</v>
      </c>
      <c r="I73" s="117">
        <v>0</v>
      </c>
      <c r="J73" s="627">
        <v>0</v>
      </c>
      <c r="K73" s="627">
        <v>0</v>
      </c>
      <c r="L73" s="117">
        <v>0</v>
      </c>
      <c r="M73" s="117">
        <v>0</v>
      </c>
      <c r="N73" s="629">
        <v>0</v>
      </c>
      <c r="O73" s="630">
        <v>0</v>
      </c>
      <c r="P73" s="723">
        <f t="shared" si="2"/>
        <v>10</v>
      </c>
      <c r="Q73" s="476">
        <v>67</v>
      </c>
      <c r="R73" s="352" t="s">
        <v>81</v>
      </c>
      <c r="S73" s="477">
        <v>49</v>
      </c>
      <c r="T73" s="475"/>
    </row>
    <row r="74" spans="2:20" ht="13.8">
      <c r="B74" s="364">
        <v>68</v>
      </c>
      <c r="C74" s="352" t="s">
        <v>57</v>
      </c>
      <c r="D74" s="356">
        <v>0</v>
      </c>
      <c r="E74" s="628">
        <v>5</v>
      </c>
      <c r="F74" s="631">
        <v>0</v>
      </c>
      <c r="G74" s="626">
        <v>0</v>
      </c>
      <c r="H74" s="117">
        <v>0</v>
      </c>
      <c r="I74" s="117">
        <v>0</v>
      </c>
      <c r="J74" s="627">
        <v>0</v>
      </c>
      <c r="K74" s="627">
        <v>5</v>
      </c>
      <c r="L74" s="117">
        <v>0</v>
      </c>
      <c r="M74" s="117">
        <v>0</v>
      </c>
      <c r="N74" s="629">
        <v>0</v>
      </c>
      <c r="O74" s="630">
        <v>0</v>
      </c>
      <c r="P74" s="723">
        <f t="shared" si="2"/>
        <v>10</v>
      </c>
      <c r="Q74" s="476">
        <v>68</v>
      </c>
      <c r="R74" s="352" t="s">
        <v>138</v>
      </c>
      <c r="S74" s="477">
        <v>48</v>
      </c>
      <c r="T74" s="475"/>
    </row>
    <row r="75" spans="2:20" ht="13.8">
      <c r="B75" s="364">
        <v>69</v>
      </c>
      <c r="C75" s="352" t="s">
        <v>155</v>
      </c>
      <c r="D75" s="356">
        <v>0</v>
      </c>
      <c r="E75" s="628">
        <v>0</v>
      </c>
      <c r="F75" s="631">
        <v>0</v>
      </c>
      <c r="G75" s="626">
        <v>0</v>
      </c>
      <c r="H75" s="117">
        <v>0</v>
      </c>
      <c r="I75" s="117">
        <v>0</v>
      </c>
      <c r="J75" s="627">
        <v>0</v>
      </c>
      <c r="K75" s="627">
        <v>5</v>
      </c>
      <c r="L75" s="117">
        <v>0</v>
      </c>
      <c r="M75" s="117">
        <v>0</v>
      </c>
      <c r="N75" s="629">
        <v>5</v>
      </c>
      <c r="O75" s="630">
        <v>0</v>
      </c>
      <c r="P75" s="723">
        <f t="shared" si="2"/>
        <v>10</v>
      </c>
      <c r="Q75" s="473">
        <v>69</v>
      </c>
      <c r="R75" s="352" t="s">
        <v>88</v>
      </c>
      <c r="S75" s="477">
        <v>47</v>
      </c>
      <c r="T75" s="475"/>
    </row>
    <row r="76" spans="2:20" ht="13.8">
      <c r="B76" s="364">
        <v>70</v>
      </c>
      <c r="C76" s="355" t="s">
        <v>89</v>
      </c>
      <c r="D76" s="356">
        <v>0</v>
      </c>
      <c r="E76" s="628">
        <v>0</v>
      </c>
      <c r="F76" s="631">
        <v>0</v>
      </c>
      <c r="G76" s="626">
        <v>0</v>
      </c>
      <c r="H76" s="117">
        <v>0</v>
      </c>
      <c r="I76" s="117">
        <v>0</v>
      </c>
      <c r="J76" s="627">
        <v>0</v>
      </c>
      <c r="K76" s="627">
        <v>5</v>
      </c>
      <c r="L76" s="117">
        <v>0</v>
      </c>
      <c r="M76" s="117">
        <v>5</v>
      </c>
      <c r="N76" s="629">
        <v>0</v>
      </c>
      <c r="O76" s="630">
        <v>0</v>
      </c>
      <c r="P76" s="723">
        <f t="shared" si="2"/>
        <v>10</v>
      </c>
      <c r="Q76" s="476">
        <v>70</v>
      </c>
      <c r="R76" s="352" t="s">
        <v>87</v>
      </c>
      <c r="S76" s="477">
        <v>45</v>
      </c>
      <c r="T76" s="475"/>
    </row>
    <row r="77" spans="2:20" ht="13.8">
      <c r="B77" s="364">
        <v>71</v>
      </c>
      <c r="C77" s="357" t="s">
        <v>139</v>
      </c>
      <c r="D77" s="356">
        <v>5</v>
      </c>
      <c r="E77" s="628">
        <v>0</v>
      </c>
      <c r="F77" s="631">
        <v>0</v>
      </c>
      <c r="G77" s="626">
        <v>0</v>
      </c>
      <c r="H77" s="117">
        <v>0</v>
      </c>
      <c r="I77" s="117">
        <v>0</v>
      </c>
      <c r="J77" s="627">
        <v>0</v>
      </c>
      <c r="K77" s="627">
        <v>0</v>
      </c>
      <c r="L77" s="117">
        <v>0</v>
      </c>
      <c r="M77" s="117">
        <v>0</v>
      </c>
      <c r="N77" s="629">
        <v>0</v>
      </c>
      <c r="O77" s="630">
        <v>5</v>
      </c>
      <c r="P77" s="723">
        <f t="shared" si="2"/>
        <v>10</v>
      </c>
      <c r="Q77" s="476">
        <v>71</v>
      </c>
      <c r="R77" s="359" t="s">
        <v>95</v>
      </c>
      <c r="S77" s="477">
        <v>45</v>
      </c>
      <c r="T77" s="475"/>
    </row>
    <row r="78" spans="2:20" ht="13.8">
      <c r="B78" s="364">
        <v>72</v>
      </c>
      <c r="C78" s="352" t="s">
        <v>128</v>
      </c>
      <c r="D78" s="356">
        <v>0</v>
      </c>
      <c r="E78" s="628">
        <v>0</v>
      </c>
      <c r="F78" s="631">
        <v>0</v>
      </c>
      <c r="G78" s="626">
        <v>0</v>
      </c>
      <c r="H78" s="117">
        <v>0</v>
      </c>
      <c r="I78" s="117">
        <v>0</v>
      </c>
      <c r="J78" s="627">
        <v>5</v>
      </c>
      <c r="K78" s="627">
        <v>5</v>
      </c>
      <c r="L78" s="117">
        <v>0</v>
      </c>
      <c r="M78" s="117">
        <v>0</v>
      </c>
      <c r="N78" s="629">
        <v>0</v>
      </c>
      <c r="O78" s="630">
        <v>0</v>
      </c>
      <c r="P78" s="723">
        <f t="shared" si="2"/>
        <v>10</v>
      </c>
      <c r="Q78" s="473">
        <v>72</v>
      </c>
      <c r="R78" s="352" t="s">
        <v>93</v>
      </c>
      <c r="S78" s="477">
        <v>44</v>
      </c>
      <c r="T78" s="475"/>
    </row>
    <row r="79" spans="2:20" ht="13.8">
      <c r="B79" s="364">
        <v>73</v>
      </c>
      <c r="C79" s="352" t="s">
        <v>163</v>
      </c>
      <c r="D79" s="356">
        <v>0</v>
      </c>
      <c r="E79" s="628">
        <v>0</v>
      </c>
      <c r="F79" s="631">
        <v>0</v>
      </c>
      <c r="G79" s="626">
        <v>0</v>
      </c>
      <c r="H79" s="117">
        <v>0</v>
      </c>
      <c r="I79" s="117">
        <v>5</v>
      </c>
      <c r="J79" s="627">
        <v>5</v>
      </c>
      <c r="K79" s="627">
        <v>0</v>
      </c>
      <c r="L79" s="117">
        <v>0</v>
      </c>
      <c r="M79" s="117">
        <v>0</v>
      </c>
      <c r="N79" s="629">
        <v>0</v>
      </c>
      <c r="O79" s="630">
        <v>0</v>
      </c>
      <c r="P79" s="723">
        <f t="shared" si="2"/>
        <v>10</v>
      </c>
      <c r="Q79" s="476">
        <v>73</v>
      </c>
      <c r="R79" s="478" t="s">
        <v>135</v>
      </c>
      <c r="S79" s="477">
        <v>40</v>
      </c>
      <c r="T79" s="475"/>
    </row>
    <row r="80" spans="2:20" ht="13.8">
      <c r="B80" s="364">
        <v>74</v>
      </c>
      <c r="C80" s="352" t="s">
        <v>46</v>
      </c>
      <c r="D80" s="632">
        <v>0</v>
      </c>
      <c r="E80" s="628">
        <v>0</v>
      </c>
      <c r="F80" s="631">
        <v>5</v>
      </c>
      <c r="G80" s="626">
        <v>0</v>
      </c>
      <c r="H80" s="117">
        <v>0</v>
      </c>
      <c r="I80" s="117">
        <v>0</v>
      </c>
      <c r="J80" s="627">
        <v>0</v>
      </c>
      <c r="K80" s="627">
        <v>0</v>
      </c>
      <c r="L80" s="117">
        <v>0</v>
      </c>
      <c r="M80" s="117">
        <v>0</v>
      </c>
      <c r="N80" s="629">
        <v>0</v>
      </c>
      <c r="O80" s="630">
        <v>5</v>
      </c>
      <c r="P80" s="723">
        <f t="shared" si="2"/>
        <v>10</v>
      </c>
      <c r="Q80" s="476">
        <v>74</v>
      </c>
      <c r="R80" s="352" t="s">
        <v>147</v>
      </c>
      <c r="S80" s="477">
        <v>40</v>
      </c>
      <c r="T80" s="475"/>
    </row>
    <row r="81" spans="2:20" ht="13.8">
      <c r="B81" s="364">
        <v>75</v>
      </c>
      <c r="C81" s="352" t="s">
        <v>152</v>
      </c>
      <c r="D81" s="632">
        <v>0</v>
      </c>
      <c r="E81" s="628">
        <v>0</v>
      </c>
      <c r="F81" s="631">
        <v>0</v>
      </c>
      <c r="G81" s="626">
        <v>0</v>
      </c>
      <c r="H81" s="117">
        <v>5</v>
      </c>
      <c r="I81" s="117">
        <v>5</v>
      </c>
      <c r="J81" s="627">
        <v>0</v>
      </c>
      <c r="K81" s="627">
        <v>0</v>
      </c>
      <c r="L81" s="117">
        <v>0</v>
      </c>
      <c r="M81" s="117">
        <v>0</v>
      </c>
      <c r="N81" s="629">
        <v>0</v>
      </c>
      <c r="O81" s="630">
        <v>0</v>
      </c>
      <c r="P81" s="723">
        <f t="shared" si="2"/>
        <v>10</v>
      </c>
      <c r="Q81" s="473">
        <v>75</v>
      </c>
      <c r="R81" s="478" t="s">
        <v>155</v>
      </c>
      <c r="S81" s="477">
        <v>38</v>
      </c>
      <c r="T81" s="475"/>
    </row>
    <row r="82" spans="2:20" ht="15">
      <c r="B82" s="364">
        <v>76</v>
      </c>
      <c r="C82" s="351" t="s">
        <v>153</v>
      </c>
      <c r="D82" s="732">
        <v>0</v>
      </c>
      <c r="E82" s="385">
        <v>0</v>
      </c>
      <c r="F82" s="385">
        <v>5</v>
      </c>
      <c r="G82" s="725">
        <v>0</v>
      </c>
      <c r="H82" s="726">
        <v>0</v>
      </c>
      <c r="I82" s="726">
        <v>0</v>
      </c>
      <c r="J82" s="727">
        <v>0</v>
      </c>
      <c r="K82" s="727">
        <v>0</v>
      </c>
      <c r="L82" s="726">
        <v>0</v>
      </c>
      <c r="M82" s="726">
        <v>0</v>
      </c>
      <c r="N82" s="728">
        <v>0</v>
      </c>
      <c r="O82" s="727">
        <v>0</v>
      </c>
      <c r="P82" s="723">
        <f t="shared" si="2"/>
        <v>5</v>
      </c>
      <c r="Q82" s="476">
        <v>76</v>
      </c>
      <c r="R82" s="352" t="s">
        <v>132</v>
      </c>
      <c r="S82" s="477">
        <v>38</v>
      </c>
      <c r="T82" s="475"/>
    </row>
    <row r="83" spans="2:20" ht="13.8">
      <c r="B83" s="364">
        <v>77</v>
      </c>
      <c r="C83" s="351" t="s">
        <v>192</v>
      </c>
      <c r="D83" s="720">
        <v>0</v>
      </c>
      <c r="E83" s="628">
        <v>0</v>
      </c>
      <c r="F83" s="628">
        <v>0</v>
      </c>
      <c r="G83" s="717">
        <v>0</v>
      </c>
      <c r="H83" s="718">
        <v>0</v>
      </c>
      <c r="I83" s="718">
        <v>0</v>
      </c>
      <c r="J83" s="719">
        <v>0</v>
      </c>
      <c r="K83" s="719">
        <v>0</v>
      </c>
      <c r="L83" s="718">
        <v>0</v>
      </c>
      <c r="M83" s="718">
        <v>5</v>
      </c>
      <c r="N83" s="721">
        <v>0</v>
      </c>
      <c r="O83" s="722">
        <v>0</v>
      </c>
      <c r="P83" s="723">
        <f t="shared" si="2"/>
        <v>5</v>
      </c>
      <c r="Q83" s="476">
        <v>77</v>
      </c>
      <c r="R83" s="352" t="s">
        <v>133</v>
      </c>
      <c r="S83" s="477">
        <v>38</v>
      </c>
      <c r="T83" s="475"/>
    </row>
    <row r="84" spans="2:20" ht="13.8">
      <c r="B84" s="364">
        <v>78</v>
      </c>
      <c r="C84" s="351" t="s">
        <v>172</v>
      </c>
      <c r="D84" s="734">
        <v>5</v>
      </c>
      <c r="E84" s="628">
        <v>0</v>
      </c>
      <c r="F84" s="628">
        <v>0</v>
      </c>
      <c r="G84" s="717">
        <v>0</v>
      </c>
      <c r="H84" s="718">
        <v>0</v>
      </c>
      <c r="I84" s="718">
        <v>0</v>
      </c>
      <c r="J84" s="719">
        <v>0</v>
      </c>
      <c r="K84" s="719">
        <v>0</v>
      </c>
      <c r="L84" s="718">
        <v>0</v>
      </c>
      <c r="M84" s="718">
        <v>0</v>
      </c>
      <c r="N84" s="721">
        <v>0</v>
      </c>
      <c r="O84" s="722">
        <v>0</v>
      </c>
      <c r="P84" s="723">
        <f t="shared" si="2"/>
        <v>5</v>
      </c>
      <c r="Q84" s="473">
        <v>78</v>
      </c>
      <c r="R84" s="352" t="s">
        <v>171</v>
      </c>
      <c r="S84" s="477">
        <v>37</v>
      </c>
      <c r="T84" s="475"/>
    </row>
    <row r="85" spans="2:20" ht="13.8">
      <c r="B85" s="364">
        <v>79</v>
      </c>
      <c r="C85" s="352" t="s">
        <v>136</v>
      </c>
      <c r="D85" s="632">
        <v>0</v>
      </c>
      <c r="E85" s="628">
        <v>0</v>
      </c>
      <c r="F85" s="631">
        <v>0</v>
      </c>
      <c r="G85" s="626">
        <v>0</v>
      </c>
      <c r="H85" s="117">
        <v>5</v>
      </c>
      <c r="I85" s="117">
        <v>0</v>
      </c>
      <c r="J85" s="627">
        <v>0</v>
      </c>
      <c r="K85" s="627">
        <v>0</v>
      </c>
      <c r="L85" s="117">
        <v>0</v>
      </c>
      <c r="M85" s="117">
        <v>0</v>
      </c>
      <c r="N85" s="629">
        <v>0</v>
      </c>
      <c r="O85" s="630">
        <v>0</v>
      </c>
      <c r="P85" s="723">
        <f t="shared" si="2"/>
        <v>5</v>
      </c>
      <c r="Q85" s="476">
        <v>79</v>
      </c>
      <c r="R85" s="360" t="s">
        <v>140</v>
      </c>
      <c r="S85" s="477">
        <v>35</v>
      </c>
      <c r="T85" s="475"/>
    </row>
    <row r="86" spans="2:20" ht="13.8">
      <c r="B86" s="364">
        <v>80</v>
      </c>
      <c r="C86" s="360" t="s">
        <v>132</v>
      </c>
      <c r="D86" s="632">
        <v>0</v>
      </c>
      <c r="E86" s="628">
        <v>0</v>
      </c>
      <c r="F86" s="631">
        <v>0</v>
      </c>
      <c r="G86" s="626">
        <v>0</v>
      </c>
      <c r="H86" s="117">
        <v>0</v>
      </c>
      <c r="I86" s="117">
        <v>0</v>
      </c>
      <c r="J86" s="627">
        <v>0</v>
      </c>
      <c r="K86" s="627">
        <v>5</v>
      </c>
      <c r="L86" s="117">
        <v>0</v>
      </c>
      <c r="M86" s="117">
        <v>0</v>
      </c>
      <c r="N86" s="629">
        <v>0</v>
      </c>
      <c r="O86" s="630">
        <v>0</v>
      </c>
      <c r="P86" s="723">
        <f t="shared" si="2"/>
        <v>5</v>
      </c>
      <c r="Q86" s="476">
        <v>80</v>
      </c>
      <c r="R86" s="352" t="s">
        <v>151</v>
      </c>
      <c r="S86" s="477">
        <v>35</v>
      </c>
      <c r="T86" s="475"/>
    </row>
    <row r="87" spans="2:20" ht="13.8">
      <c r="B87" s="364">
        <v>81</v>
      </c>
      <c r="C87" s="352" t="s">
        <v>147</v>
      </c>
      <c r="D87" s="356">
        <v>0</v>
      </c>
      <c r="E87" s="628">
        <v>0</v>
      </c>
      <c r="F87" s="631">
        <v>0</v>
      </c>
      <c r="G87" s="626">
        <v>0</v>
      </c>
      <c r="H87" s="117">
        <v>0</v>
      </c>
      <c r="I87" s="117">
        <v>0</v>
      </c>
      <c r="J87" s="627">
        <v>0</v>
      </c>
      <c r="K87" s="627">
        <v>0</v>
      </c>
      <c r="L87" s="117">
        <v>0</v>
      </c>
      <c r="M87" s="117">
        <v>0</v>
      </c>
      <c r="N87" s="629">
        <v>0</v>
      </c>
      <c r="O87" s="630">
        <v>5</v>
      </c>
      <c r="P87" s="723">
        <f t="shared" si="2"/>
        <v>5</v>
      </c>
      <c r="Q87" s="473">
        <v>81</v>
      </c>
      <c r="R87" s="352" t="s">
        <v>46</v>
      </c>
      <c r="S87" s="477">
        <v>35</v>
      </c>
      <c r="T87" s="475"/>
    </row>
    <row r="88" spans="2:20" ht="13.8">
      <c r="B88" s="364">
        <v>82</v>
      </c>
      <c r="C88" s="352" t="s">
        <v>160</v>
      </c>
      <c r="D88" s="481">
        <v>0</v>
      </c>
      <c r="E88" s="628">
        <v>0</v>
      </c>
      <c r="F88" s="625">
        <v>0</v>
      </c>
      <c r="G88" s="626">
        <v>0</v>
      </c>
      <c r="H88" s="117">
        <v>0</v>
      </c>
      <c r="I88" s="117">
        <v>0</v>
      </c>
      <c r="J88" s="627">
        <v>5</v>
      </c>
      <c r="K88" s="627">
        <v>0</v>
      </c>
      <c r="L88" s="117">
        <v>0</v>
      </c>
      <c r="M88" s="117">
        <v>0</v>
      </c>
      <c r="N88" s="629">
        <v>0</v>
      </c>
      <c r="O88" s="630">
        <v>0</v>
      </c>
      <c r="P88" s="723">
        <f t="shared" si="2"/>
        <v>5</v>
      </c>
      <c r="Q88" s="476">
        <v>82</v>
      </c>
      <c r="R88" s="352" t="s">
        <v>45</v>
      </c>
      <c r="S88" s="477">
        <v>34</v>
      </c>
      <c r="T88" s="475"/>
    </row>
    <row r="89" spans="2:20" ht="13.8">
      <c r="B89" s="364">
        <v>83</v>
      </c>
      <c r="C89" s="352" t="s">
        <v>140</v>
      </c>
      <c r="D89" s="356">
        <v>0</v>
      </c>
      <c r="E89" s="628">
        <v>0</v>
      </c>
      <c r="F89" s="631">
        <v>0</v>
      </c>
      <c r="G89" s="626">
        <v>0</v>
      </c>
      <c r="H89" s="117">
        <v>0</v>
      </c>
      <c r="I89" s="117">
        <v>0</v>
      </c>
      <c r="J89" s="627">
        <v>0</v>
      </c>
      <c r="K89" s="627">
        <v>5</v>
      </c>
      <c r="L89" s="117">
        <v>0</v>
      </c>
      <c r="M89" s="117">
        <v>0</v>
      </c>
      <c r="N89" s="629">
        <v>0</v>
      </c>
      <c r="O89" s="630">
        <v>0</v>
      </c>
      <c r="P89" s="723">
        <f t="shared" si="2"/>
        <v>5</v>
      </c>
      <c r="Q89" s="476">
        <v>83</v>
      </c>
      <c r="R89" s="360" t="s">
        <v>174</v>
      </c>
      <c r="S89" s="477">
        <v>33</v>
      </c>
      <c r="T89" s="475"/>
    </row>
    <row r="90" spans="2:20" ht="13.8">
      <c r="B90" s="364">
        <v>84</v>
      </c>
      <c r="C90" s="360" t="s">
        <v>338</v>
      </c>
      <c r="D90" s="356">
        <v>0</v>
      </c>
      <c r="E90" s="628">
        <v>0</v>
      </c>
      <c r="F90" s="628">
        <v>5</v>
      </c>
      <c r="G90" s="626">
        <v>0</v>
      </c>
      <c r="H90" s="117">
        <v>0</v>
      </c>
      <c r="I90" s="117">
        <v>0</v>
      </c>
      <c r="J90" s="627">
        <v>0</v>
      </c>
      <c r="K90" s="627">
        <v>0</v>
      </c>
      <c r="L90" s="117">
        <v>0</v>
      </c>
      <c r="M90" s="117">
        <v>0</v>
      </c>
      <c r="N90" s="629">
        <v>0</v>
      </c>
      <c r="O90" s="630">
        <v>0</v>
      </c>
      <c r="P90" s="723">
        <f t="shared" si="2"/>
        <v>5</v>
      </c>
      <c r="Q90" s="473">
        <v>84</v>
      </c>
      <c r="R90" s="478" t="s">
        <v>148</v>
      </c>
      <c r="S90" s="477">
        <v>31</v>
      </c>
      <c r="T90" s="475"/>
    </row>
    <row r="91" spans="2:20" ht="13.8">
      <c r="B91" s="364">
        <v>85</v>
      </c>
      <c r="C91" s="352" t="s">
        <v>337</v>
      </c>
      <c r="D91" s="356">
        <v>0</v>
      </c>
      <c r="E91" s="628">
        <v>0</v>
      </c>
      <c r="F91" s="628">
        <v>0</v>
      </c>
      <c r="G91" s="626">
        <v>0</v>
      </c>
      <c r="H91" s="117">
        <v>5</v>
      </c>
      <c r="I91" s="117">
        <v>0</v>
      </c>
      <c r="J91" s="627">
        <v>0</v>
      </c>
      <c r="K91" s="627">
        <v>0</v>
      </c>
      <c r="L91" s="117">
        <v>0</v>
      </c>
      <c r="M91" s="117">
        <v>0</v>
      </c>
      <c r="N91" s="629">
        <v>0</v>
      </c>
      <c r="O91" s="630">
        <v>0</v>
      </c>
      <c r="P91" s="723">
        <f t="shared" si="2"/>
        <v>5</v>
      </c>
      <c r="Q91" s="476">
        <v>85</v>
      </c>
      <c r="R91" s="478" t="s">
        <v>153</v>
      </c>
      <c r="S91" s="477">
        <v>30</v>
      </c>
      <c r="T91" s="475"/>
    </row>
    <row r="92" spans="2:20" ht="13.8">
      <c r="B92" s="364">
        <v>86</v>
      </c>
      <c r="C92" s="352" t="s">
        <v>162</v>
      </c>
      <c r="D92" s="356">
        <v>5</v>
      </c>
      <c r="E92" s="628">
        <v>0</v>
      </c>
      <c r="F92" s="628">
        <v>0</v>
      </c>
      <c r="G92" s="626">
        <v>0</v>
      </c>
      <c r="H92" s="117">
        <v>0</v>
      </c>
      <c r="I92" s="117">
        <v>0</v>
      </c>
      <c r="J92" s="627">
        <v>0</v>
      </c>
      <c r="K92" s="627">
        <v>0</v>
      </c>
      <c r="L92" s="117">
        <v>0</v>
      </c>
      <c r="M92" s="117">
        <v>0</v>
      </c>
      <c r="N92" s="629">
        <v>0</v>
      </c>
      <c r="O92" s="630">
        <v>0</v>
      </c>
      <c r="P92" s="723">
        <f t="shared" si="2"/>
        <v>5</v>
      </c>
      <c r="Q92" s="476">
        <v>86</v>
      </c>
      <c r="R92" s="352" t="s">
        <v>145</v>
      </c>
      <c r="S92" s="477">
        <v>30</v>
      </c>
      <c r="T92" s="475"/>
    </row>
    <row r="93" spans="2:20" ht="13.8">
      <c r="B93" s="364">
        <v>87</v>
      </c>
      <c r="C93" s="325" t="s">
        <v>149</v>
      </c>
      <c r="D93" s="356">
        <v>0</v>
      </c>
      <c r="E93" s="628">
        <v>0</v>
      </c>
      <c r="F93" s="631">
        <v>0</v>
      </c>
      <c r="G93" s="626">
        <v>0</v>
      </c>
      <c r="H93" s="117">
        <v>0</v>
      </c>
      <c r="I93" s="117">
        <v>5</v>
      </c>
      <c r="J93" s="627">
        <v>0</v>
      </c>
      <c r="K93" s="627">
        <v>0</v>
      </c>
      <c r="L93" s="117">
        <v>0</v>
      </c>
      <c r="M93" s="117">
        <v>0</v>
      </c>
      <c r="N93" s="629">
        <v>0</v>
      </c>
      <c r="O93" s="630">
        <v>0</v>
      </c>
      <c r="P93" s="723">
        <f t="shared" si="2"/>
        <v>5</v>
      </c>
      <c r="Q93" s="473">
        <v>87</v>
      </c>
      <c r="R93" s="478" t="s">
        <v>154</v>
      </c>
      <c r="S93" s="477">
        <v>30</v>
      </c>
      <c r="T93" s="475"/>
    </row>
    <row r="94" spans="2:20" ht="13.8">
      <c r="B94" s="364">
        <v>88</v>
      </c>
      <c r="C94" s="352" t="s">
        <v>169</v>
      </c>
      <c r="D94" s="480">
        <v>0</v>
      </c>
      <c r="E94" s="628">
        <v>0</v>
      </c>
      <c r="F94" s="631">
        <v>5</v>
      </c>
      <c r="G94" s="626">
        <v>0</v>
      </c>
      <c r="H94" s="117">
        <v>0</v>
      </c>
      <c r="I94" s="117">
        <v>0</v>
      </c>
      <c r="J94" s="627">
        <v>0</v>
      </c>
      <c r="K94" s="627">
        <v>0</v>
      </c>
      <c r="L94" s="117">
        <v>0</v>
      </c>
      <c r="M94" s="117">
        <v>0</v>
      </c>
      <c r="N94" s="629">
        <v>0</v>
      </c>
      <c r="O94" s="630">
        <v>0</v>
      </c>
      <c r="P94" s="723">
        <f t="shared" si="2"/>
        <v>5</v>
      </c>
      <c r="Q94" s="476">
        <v>88</v>
      </c>
      <c r="R94" s="352" t="s">
        <v>134</v>
      </c>
      <c r="S94" s="477">
        <v>30</v>
      </c>
      <c r="T94" s="475"/>
    </row>
    <row r="95" spans="2:20" ht="13.8">
      <c r="B95" s="364">
        <v>89</v>
      </c>
      <c r="C95" s="352" t="s">
        <v>124</v>
      </c>
      <c r="D95" s="632">
        <v>0</v>
      </c>
      <c r="E95" s="628">
        <v>0</v>
      </c>
      <c r="F95" s="628">
        <v>0</v>
      </c>
      <c r="G95" s="626">
        <v>0</v>
      </c>
      <c r="H95" s="117">
        <v>0</v>
      </c>
      <c r="I95" s="117">
        <v>5</v>
      </c>
      <c r="J95" s="627">
        <v>0</v>
      </c>
      <c r="K95" s="627">
        <v>0</v>
      </c>
      <c r="L95" s="117">
        <v>0</v>
      </c>
      <c r="M95" s="117">
        <v>0</v>
      </c>
      <c r="N95" s="629">
        <v>0</v>
      </c>
      <c r="O95" s="630">
        <v>0</v>
      </c>
      <c r="P95" s="723">
        <f t="shared" si="2"/>
        <v>5</v>
      </c>
      <c r="Q95" s="476">
        <v>89</v>
      </c>
      <c r="R95" s="482" t="s">
        <v>139</v>
      </c>
      <c r="S95" s="477">
        <v>30</v>
      </c>
      <c r="T95" s="475"/>
    </row>
    <row r="96" spans="2:20" ht="13.8">
      <c r="B96" s="364">
        <v>90</v>
      </c>
      <c r="C96" s="358" t="s">
        <v>91</v>
      </c>
      <c r="D96" s="356">
        <v>0</v>
      </c>
      <c r="E96" s="628">
        <v>0</v>
      </c>
      <c r="F96" s="628">
        <v>0</v>
      </c>
      <c r="G96" s="626">
        <v>0</v>
      </c>
      <c r="H96" s="117">
        <v>0</v>
      </c>
      <c r="I96" s="117">
        <v>0</v>
      </c>
      <c r="J96" s="627">
        <v>0</v>
      </c>
      <c r="K96" s="627">
        <v>5</v>
      </c>
      <c r="L96" s="117">
        <v>0</v>
      </c>
      <c r="M96" s="117">
        <v>0</v>
      </c>
      <c r="N96" s="629">
        <v>0</v>
      </c>
      <c r="O96" s="630">
        <v>0</v>
      </c>
      <c r="P96" s="723">
        <f t="shared" si="2"/>
        <v>5</v>
      </c>
      <c r="Q96" s="473">
        <v>90</v>
      </c>
      <c r="R96" s="352" t="s">
        <v>44</v>
      </c>
      <c r="S96" s="477">
        <v>30</v>
      </c>
      <c r="T96" s="475"/>
    </row>
    <row r="97" spans="2:20" ht="13.8">
      <c r="B97" s="364">
        <v>91</v>
      </c>
      <c r="C97" s="352" t="s">
        <v>94</v>
      </c>
      <c r="D97" s="632">
        <v>5</v>
      </c>
      <c r="E97" s="628">
        <v>0</v>
      </c>
      <c r="F97" s="631">
        <v>0</v>
      </c>
      <c r="G97" s="626">
        <v>0</v>
      </c>
      <c r="H97" s="117">
        <v>0</v>
      </c>
      <c r="I97" s="117">
        <v>0</v>
      </c>
      <c r="J97" s="627">
        <v>0</v>
      </c>
      <c r="K97" s="627">
        <v>0</v>
      </c>
      <c r="L97" s="117">
        <v>0</v>
      </c>
      <c r="M97" s="117">
        <v>0</v>
      </c>
      <c r="N97" s="629">
        <v>0</v>
      </c>
      <c r="O97" s="630">
        <v>0</v>
      </c>
      <c r="P97" s="723">
        <f t="shared" si="2"/>
        <v>5</v>
      </c>
      <c r="Q97" s="476">
        <v>91</v>
      </c>
      <c r="R97" s="352" t="s">
        <v>150</v>
      </c>
      <c r="S97" s="477">
        <v>30</v>
      </c>
      <c r="T97" s="475"/>
    </row>
    <row r="98" spans="2:20" ht="13.8">
      <c r="B98" s="364">
        <v>92</v>
      </c>
      <c r="C98" s="352" t="s">
        <v>133</v>
      </c>
      <c r="D98" s="356">
        <v>0</v>
      </c>
      <c r="E98" s="363">
        <v>0</v>
      </c>
      <c r="F98" s="363">
        <v>0</v>
      </c>
      <c r="G98" s="353">
        <v>0</v>
      </c>
      <c r="H98" s="363">
        <v>0</v>
      </c>
      <c r="I98" s="363">
        <v>0</v>
      </c>
      <c r="J98" s="630">
        <v>0</v>
      </c>
      <c r="K98" s="630">
        <v>5</v>
      </c>
      <c r="L98" s="363">
        <v>0</v>
      </c>
      <c r="M98" s="363">
        <v>0</v>
      </c>
      <c r="N98" s="674">
        <v>0</v>
      </c>
      <c r="O98" s="691">
        <v>0</v>
      </c>
      <c r="P98" s="723">
        <f t="shared" si="2"/>
        <v>5</v>
      </c>
      <c r="Q98" s="476">
        <v>92</v>
      </c>
      <c r="R98" s="352" t="s">
        <v>137</v>
      </c>
      <c r="S98" s="477">
        <v>28</v>
      </c>
      <c r="T98" s="475"/>
    </row>
    <row r="99" spans="2:20" ht="13.8">
      <c r="B99" s="364">
        <v>93</v>
      </c>
      <c r="C99" s="355" t="s">
        <v>93</v>
      </c>
      <c r="D99" s="481">
        <v>0</v>
      </c>
      <c r="E99" s="628">
        <v>0</v>
      </c>
      <c r="F99" s="631">
        <v>0</v>
      </c>
      <c r="G99" s="626">
        <v>0</v>
      </c>
      <c r="H99" s="117">
        <v>0</v>
      </c>
      <c r="I99" s="117">
        <v>0</v>
      </c>
      <c r="J99" s="627">
        <v>0</v>
      </c>
      <c r="K99" s="627">
        <v>0</v>
      </c>
      <c r="L99" s="117">
        <v>5</v>
      </c>
      <c r="M99" s="117">
        <v>0</v>
      </c>
      <c r="N99" s="629">
        <v>0</v>
      </c>
      <c r="O99" s="630">
        <v>0</v>
      </c>
      <c r="P99" s="723">
        <f t="shared" si="2"/>
        <v>5</v>
      </c>
      <c r="Q99" s="473">
        <v>93</v>
      </c>
      <c r="R99" s="352" t="s">
        <v>166</v>
      </c>
      <c r="S99" s="477">
        <v>28</v>
      </c>
      <c r="T99" s="475"/>
    </row>
    <row r="100" spans="2:20" ht="13.8">
      <c r="B100" s="364">
        <v>94</v>
      </c>
      <c r="C100" s="352" t="s">
        <v>164</v>
      </c>
      <c r="D100" s="481">
        <v>0</v>
      </c>
      <c r="E100" s="628">
        <v>0</v>
      </c>
      <c r="F100" s="631">
        <v>0</v>
      </c>
      <c r="G100" s="626">
        <v>0</v>
      </c>
      <c r="H100" s="117">
        <v>0</v>
      </c>
      <c r="I100" s="117">
        <v>0</v>
      </c>
      <c r="J100" s="627">
        <v>5</v>
      </c>
      <c r="K100" s="627">
        <v>0</v>
      </c>
      <c r="L100" s="117">
        <v>0</v>
      </c>
      <c r="M100" s="117">
        <v>0</v>
      </c>
      <c r="N100" s="629">
        <v>0</v>
      </c>
      <c r="O100" s="630">
        <v>0</v>
      </c>
      <c r="P100" s="723">
        <f t="shared" si="2"/>
        <v>5</v>
      </c>
      <c r="Q100" s="476">
        <v>94</v>
      </c>
      <c r="R100" s="360" t="s">
        <v>173</v>
      </c>
      <c r="S100" s="477">
        <v>27</v>
      </c>
      <c r="T100" s="475"/>
    </row>
    <row r="101" spans="2:20" ht="13.8">
      <c r="B101" s="364">
        <v>95</v>
      </c>
      <c r="C101" s="360" t="s">
        <v>14</v>
      </c>
      <c r="D101" s="356">
        <v>0</v>
      </c>
      <c r="E101" s="628">
        <v>0</v>
      </c>
      <c r="F101" s="631">
        <v>5</v>
      </c>
      <c r="G101" s="626">
        <v>0</v>
      </c>
      <c r="H101" s="117">
        <v>0</v>
      </c>
      <c r="I101" s="117">
        <v>0</v>
      </c>
      <c r="J101" s="627">
        <v>0</v>
      </c>
      <c r="K101" s="627">
        <v>0</v>
      </c>
      <c r="L101" s="117">
        <v>0</v>
      </c>
      <c r="M101" s="117">
        <v>0</v>
      </c>
      <c r="N101" s="629">
        <v>0</v>
      </c>
      <c r="O101" s="630">
        <v>0</v>
      </c>
      <c r="P101" s="723">
        <f t="shared" si="2"/>
        <v>5</v>
      </c>
      <c r="Q101" s="476">
        <v>95</v>
      </c>
      <c r="R101" s="360" t="s">
        <v>136</v>
      </c>
      <c r="S101" s="477">
        <v>26</v>
      </c>
      <c r="T101" s="475"/>
    </row>
    <row r="102" spans="2:20" ht="13.8">
      <c r="B102" s="364">
        <v>96</v>
      </c>
      <c r="C102" s="360" t="s">
        <v>95</v>
      </c>
      <c r="D102" s="356">
        <v>0</v>
      </c>
      <c r="E102" s="628">
        <v>0</v>
      </c>
      <c r="F102" s="631">
        <v>0</v>
      </c>
      <c r="G102" s="626">
        <v>0</v>
      </c>
      <c r="H102" s="117">
        <v>5</v>
      </c>
      <c r="I102" s="117">
        <v>0</v>
      </c>
      <c r="J102" s="627">
        <v>0</v>
      </c>
      <c r="K102" s="627">
        <v>0</v>
      </c>
      <c r="L102" s="117">
        <v>0</v>
      </c>
      <c r="M102" s="117">
        <v>0</v>
      </c>
      <c r="N102" s="629">
        <v>0</v>
      </c>
      <c r="O102" s="630">
        <v>0</v>
      </c>
      <c r="P102" s="723">
        <f t="shared" si="2"/>
        <v>5</v>
      </c>
      <c r="Q102" s="473">
        <v>96</v>
      </c>
      <c r="R102" s="352" t="s">
        <v>86</v>
      </c>
      <c r="S102" s="477">
        <v>26</v>
      </c>
      <c r="T102" s="475"/>
    </row>
    <row r="103" spans="2:20" ht="13.8">
      <c r="B103" s="364">
        <v>97</v>
      </c>
      <c r="C103" s="351" t="s">
        <v>88</v>
      </c>
      <c r="D103" s="720">
        <v>0</v>
      </c>
      <c r="E103" s="628">
        <v>0</v>
      </c>
      <c r="F103" s="628">
        <v>0</v>
      </c>
      <c r="G103" s="717">
        <v>0</v>
      </c>
      <c r="H103" s="718">
        <v>0</v>
      </c>
      <c r="I103" s="718">
        <v>0</v>
      </c>
      <c r="J103" s="719">
        <v>0</v>
      </c>
      <c r="K103" s="719">
        <v>0</v>
      </c>
      <c r="L103" s="718">
        <v>0</v>
      </c>
      <c r="M103" s="718">
        <v>0</v>
      </c>
      <c r="N103" s="721">
        <v>0</v>
      </c>
      <c r="O103" s="722">
        <v>0</v>
      </c>
      <c r="P103" s="723">
        <f t="shared" ref="P103:P134" si="3">SUM(D103:O103)</f>
        <v>0</v>
      </c>
      <c r="Q103" s="476">
        <v>97</v>
      </c>
      <c r="R103" s="478" t="s">
        <v>162</v>
      </c>
      <c r="S103" s="477">
        <v>25</v>
      </c>
      <c r="T103" s="475"/>
    </row>
    <row r="104" spans="2:20" ht="13.8">
      <c r="B104" s="364">
        <v>98</v>
      </c>
      <c r="C104" s="351" t="s">
        <v>193</v>
      </c>
      <c r="D104" s="720">
        <v>0</v>
      </c>
      <c r="E104" s="628">
        <v>0</v>
      </c>
      <c r="F104" s="628">
        <v>0</v>
      </c>
      <c r="G104" s="717">
        <v>0</v>
      </c>
      <c r="H104" s="718">
        <v>0</v>
      </c>
      <c r="I104" s="718">
        <v>0</v>
      </c>
      <c r="J104" s="719">
        <v>0</v>
      </c>
      <c r="K104" s="719">
        <v>0</v>
      </c>
      <c r="L104" s="718">
        <v>0</v>
      </c>
      <c r="M104" s="718">
        <v>0</v>
      </c>
      <c r="N104" s="721">
        <v>0</v>
      </c>
      <c r="O104" s="722">
        <v>0</v>
      </c>
      <c r="P104" s="723">
        <f t="shared" si="3"/>
        <v>0</v>
      </c>
      <c r="Q104" s="473">
        <v>98</v>
      </c>
      <c r="R104" s="352" t="s">
        <v>41</v>
      </c>
      <c r="S104" s="477">
        <v>25</v>
      </c>
      <c r="T104" s="475"/>
    </row>
    <row r="105" spans="2:20" ht="13.8">
      <c r="B105" s="364">
        <v>99</v>
      </c>
      <c r="C105" s="351" t="s">
        <v>45</v>
      </c>
      <c r="D105" s="720">
        <v>0</v>
      </c>
      <c r="E105" s="628">
        <v>0</v>
      </c>
      <c r="F105" s="628">
        <v>0</v>
      </c>
      <c r="G105" s="717">
        <v>0</v>
      </c>
      <c r="H105" s="718">
        <v>0</v>
      </c>
      <c r="I105" s="718">
        <v>0</v>
      </c>
      <c r="J105" s="719">
        <v>0</v>
      </c>
      <c r="K105" s="719">
        <v>0</v>
      </c>
      <c r="L105" s="718">
        <v>0</v>
      </c>
      <c r="M105" s="718">
        <v>0</v>
      </c>
      <c r="N105" s="721">
        <v>0</v>
      </c>
      <c r="O105" s="722">
        <v>0</v>
      </c>
      <c r="P105" s="723">
        <f t="shared" si="3"/>
        <v>0</v>
      </c>
      <c r="Q105" s="476">
        <v>99</v>
      </c>
      <c r="R105" s="352" t="s">
        <v>149</v>
      </c>
      <c r="S105" s="477">
        <v>25</v>
      </c>
      <c r="T105" s="475"/>
    </row>
    <row r="106" spans="2:20" ht="13.8">
      <c r="B106" s="364">
        <v>100</v>
      </c>
      <c r="C106" s="351" t="s">
        <v>90</v>
      </c>
      <c r="D106" s="720">
        <v>0</v>
      </c>
      <c r="E106" s="628">
        <v>0</v>
      </c>
      <c r="F106" s="628">
        <v>0</v>
      </c>
      <c r="G106" s="717">
        <v>0</v>
      </c>
      <c r="H106" s="718">
        <v>0</v>
      </c>
      <c r="I106" s="718">
        <v>0</v>
      </c>
      <c r="J106" s="719">
        <v>0</v>
      </c>
      <c r="K106" s="719">
        <v>0</v>
      </c>
      <c r="L106" s="718">
        <v>0</v>
      </c>
      <c r="M106" s="718">
        <v>0</v>
      </c>
      <c r="N106" s="721">
        <v>0</v>
      </c>
      <c r="O106" s="722">
        <v>0</v>
      </c>
      <c r="P106" s="723">
        <f t="shared" si="3"/>
        <v>0</v>
      </c>
      <c r="Q106" s="473">
        <v>100</v>
      </c>
      <c r="R106" s="478" t="s">
        <v>172</v>
      </c>
      <c r="S106" s="477">
        <v>22</v>
      </c>
      <c r="T106" s="475"/>
    </row>
    <row r="107" spans="2:20" ht="13.8">
      <c r="B107" s="364">
        <v>101</v>
      </c>
      <c r="C107" s="351" t="s">
        <v>143</v>
      </c>
      <c r="D107" s="720">
        <v>0</v>
      </c>
      <c r="E107" s="628">
        <v>0</v>
      </c>
      <c r="F107" s="628">
        <v>0</v>
      </c>
      <c r="G107" s="717">
        <v>0</v>
      </c>
      <c r="H107" s="718">
        <v>0</v>
      </c>
      <c r="I107" s="718">
        <v>0</v>
      </c>
      <c r="J107" s="719">
        <v>0</v>
      </c>
      <c r="K107" s="719">
        <v>0</v>
      </c>
      <c r="L107" s="718">
        <v>0</v>
      </c>
      <c r="M107" s="718">
        <v>0</v>
      </c>
      <c r="N107" s="721">
        <v>0</v>
      </c>
      <c r="O107" s="722">
        <v>0</v>
      </c>
      <c r="P107" s="723">
        <f t="shared" si="3"/>
        <v>0</v>
      </c>
      <c r="Q107" s="476">
        <v>101</v>
      </c>
      <c r="R107" s="478" t="s">
        <v>169</v>
      </c>
      <c r="S107" s="477">
        <v>22</v>
      </c>
      <c r="T107" s="475"/>
    </row>
    <row r="108" spans="2:20" ht="13.8">
      <c r="B108" s="364">
        <v>102</v>
      </c>
      <c r="C108" s="352" t="s">
        <v>144</v>
      </c>
      <c r="D108" s="632">
        <v>0</v>
      </c>
      <c r="E108" s="628">
        <v>0</v>
      </c>
      <c r="F108" s="631">
        <v>0</v>
      </c>
      <c r="G108" s="626">
        <v>0</v>
      </c>
      <c r="H108" s="117">
        <v>0</v>
      </c>
      <c r="I108" s="117">
        <v>0</v>
      </c>
      <c r="J108" s="627">
        <v>0</v>
      </c>
      <c r="K108" s="627">
        <v>0</v>
      </c>
      <c r="L108" s="117">
        <v>0</v>
      </c>
      <c r="M108" s="117">
        <v>0</v>
      </c>
      <c r="N108" s="629">
        <v>0</v>
      </c>
      <c r="O108" s="630">
        <v>0</v>
      </c>
      <c r="P108" s="723">
        <f t="shared" si="3"/>
        <v>0</v>
      </c>
      <c r="Q108" s="473">
        <v>102</v>
      </c>
      <c r="R108" s="352" t="s">
        <v>160</v>
      </c>
      <c r="S108" s="477">
        <v>20</v>
      </c>
      <c r="T108" s="475"/>
    </row>
    <row r="109" spans="2:20" ht="13.8">
      <c r="B109" s="364">
        <v>103</v>
      </c>
      <c r="C109" s="352" t="s">
        <v>137</v>
      </c>
      <c r="D109" s="356">
        <v>0</v>
      </c>
      <c r="E109" s="628">
        <v>0</v>
      </c>
      <c r="F109" s="631">
        <v>0</v>
      </c>
      <c r="G109" s="626">
        <v>0</v>
      </c>
      <c r="H109" s="117">
        <v>0</v>
      </c>
      <c r="I109" s="117">
        <v>0</v>
      </c>
      <c r="J109" s="627">
        <v>0</v>
      </c>
      <c r="K109" s="627">
        <v>0</v>
      </c>
      <c r="L109" s="117">
        <v>0</v>
      </c>
      <c r="M109" s="117">
        <v>0</v>
      </c>
      <c r="N109" s="629">
        <v>0</v>
      </c>
      <c r="O109" s="630">
        <v>0</v>
      </c>
      <c r="P109" s="723">
        <f t="shared" si="3"/>
        <v>0</v>
      </c>
      <c r="Q109" s="476">
        <v>103</v>
      </c>
      <c r="R109" s="352" t="s">
        <v>163</v>
      </c>
      <c r="S109" s="477">
        <v>20</v>
      </c>
      <c r="T109" s="475"/>
    </row>
    <row r="110" spans="2:20" ht="13.8">
      <c r="B110" s="364">
        <v>104</v>
      </c>
      <c r="C110" s="352" t="s">
        <v>176</v>
      </c>
      <c r="D110" s="356">
        <v>0</v>
      </c>
      <c r="E110" s="628">
        <v>0</v>
      </c>
      <c r="F110" s="631">
        <v>0</v>
      </c>
      <c r="G110" s="626">
        <v>0</v>
      </c>
      <c r="H110" s="117">
        <v>0</v>
      </c>
      <c r="I110" s="117">
        <v>0</v>
      </c>
      <c r="J110" s="627">
        <v>0</v>
      </c>
      <c r="K110" s="627">
        <v>0</v>
      </c>
      <c r="L110" s="117">
        <v>0</v>
      </c>
      <c r="M110" s="117">
        <v>0</v>
      </c>
      <c r="N110" s="629">
        <v>0</v>
      </c>
      <c r="O110" s="630">
        <v>0</v>
      </c>
      <c r="P110" s="723">
        <f t="shared" si="3"/>
        <v>0</v>
      </c>
      <c r="Q110" s="473">
        <v>104</v>
      </c>
      <c r="R110" s="352" t="s">
        <v>142</v>
      </c>
      <c r="S110" s="477">
        <v>20</v>
      </c>
      <c r="T110" s="475"/>
    </row>
    <row r="111" spans="2:20" ht="13.8">
      <c r="B111" s="364">
        <v>105</v>
      </c>
      <c r="C111" s="352" t="s">
        <v>134</v>
      </c>
      <c r="D111" s="632">
        <v>0</v>
      </c>
      <c r="E111" s="628">
        <v>0</v>
      </c>
      <c r="F111" s="631">
        <v>0</v>
      </c>
      <c r="G111" s="626">
        <v>0</v>
      </c>
      <c r="H111" s="117">
        <v>0</v>
      </c>
      <c r="I111" s="117">
        <v>0</v>
      </c>
      <c r="J111" s="627">
        <v>0</v>
      </c>
      <c r="K111" s="627">
        <v>0</v>
      </c>
      <c r="L111" s="117">
        <v>0</v>
      </c>
      <c r="M111" s="117">
        <v>0</v>
      </c>
      <c r="N111" s="629">
        <v>0</v>
      </c>
      <c r="O111" s="630">
        <v>0</v>
      </c>
      <c r="P111" s="723">
        <f t="shared" si="3"/>
        <v>0</v>
      </c>
      <c r="Q111" s="476">
        <v>105</v>
      </c>
      <c r="R111" s="352" t="s">
        <v>363</v>
      </c>
      <c r="S111" s="477">
        <v>17</v>
      </c>
      <c r="T111" s="475"/>
    </row>
    <row r="112" spans="2:20" ht="13.8">
      <c r="B112" s="364">
        <v>106</v>
      </c>
      <c r="C112" s="352" t="s">
        <v>156</v>
      </c>
      <c r="D112" s="356">
        <v>0</v>
      </c>
      <c r="E112" s="628">
        <v>0</v>
      </c>
      <c r="F112" s="631">
        <v>0</v>
      </c>
      <c r="G112" s="626">
        <v>0</v>
      </c>
      <c r="H112" s="117">
        <v>0</v>
      </c>
      <c r="I112" s="117">
        <v>0</v>
      </c>
      <c r="J112" s="627">
        <v>0</v>
      </c>
      <c r="K112" s="627">
        <v>0</v>
      </c>
      <c r="L112" s="117">
        <v>0</v>
      </c>
      <c r="M112" s="117">
        <v>0</v>
      </c>
      <c r="N112" s="629">
        <v>0</v>
      </c>
      <c r="O112" s="630">
        <v>0</v>
      </c>
      <c r="P112" s="723">
        <f t="shared" si="3"/>
        <v>0</v>
      </c>
      <c r="Q112" s="473">
        <v>106</v>
      </c>
      <c r="R112" s="483" t="s">
        <v>197</v>
      </c>
      <c r="S112" s="477">
        <v>15</v>
      </c>
      <c r="T112" s="475"/>
    </row>
    <row r="113" spans="2:20" ht="13.8">
      <c r="B113" s="364">
        <v>107</v>
      </c>
      <c r="C113" s="483" t="s">
        <v>157</v>
      </c>
      <c r="D113" s="356">
        <v>0</v>
      </c>
      <c r="E113" s="628">
        <v>0</v>
      </c>
      <c r="F113" s="631">
        <v>0</v>
      </c>
      <c r="G113" s="626">
        <v>0</v>
      </c>
      <c r="H113" s="117">
        <v>0</v>
      </c>
      <c r="I113" s="117">
        <v>0</v>
      </c>
      <c r="J113" s="627">
        <v>0</v>
      </c>
      <c r="K113" s="627">
        <v>0</v>
      </c>
      <c r="L113" s="117">
        <v>0</v>
      </c>
      <c r="M113" s="117">
        <v>0</v>
      </c>
      <c r="N113" s="629">
        <v>0</v>
      </c>
      <c r="O113" s="630">
        <v>0</v>
      </c>
      <c r="P113" s="723">
        <f t="shared" si="3"/>
        <v>0</v>
      </c>
      <c r="Q113" s="476">
        <v>107</v>
      </c>
      <c r="R113" s="352" t="s">
        <v>143</v>
      </c>
      <c r="S113" s="477">
        <v>15</v>
      </c>
      <c r="T113" s="475"/>
    </row>
    <row r="114" spans="2:20" ht="13.8">
      <c r="B114" s="364">
        <v>108</v>
      </c>
      <c r="C114" s="352" t="s">
        <v>44</v>
      </c>
      <c r="D114" s="356">
        <v>0</v>
      </c>
      <c r="E114" s="628">
        <v>0</v>
      </c>
      <c r="F114" s="631">
        <v>0</v>
      </c>
      <c r="G114" s="626">
        <v>0</v>
      </c>
      <c r="H114" s="117">
        <v>0</v>
      </c>
      <c r="I114" s="117">
        <v>0</v>
      </c>
      <c r="J114" s="627">
        <v>0</v>
      </c>
      <c r="K114" s="627">
        <v>0</v>
      </c>
      <c r="L114" s="117">
        <v>0</v>
      </c>
      <c r="M114" s="117">
        <v>0</v>
      </c>
      <c r="N114" s="629">
        <v>0</v>
      </c>
      <c r="O114" s="630">
        <v>0</v>
      </c>
      <c r="P114" s="723">
        <f t="shared" si="3"/>
        <v>0</v>
      </c>
      <c r="Q114" s="473">
        <v>108</v>
      </c>
      <c r="R114" s="352" t="s">
        <v>144</v>
      </c>
      <c r="S114" s="477">
        <v>15</v>
      </c>
      <c r="T114" s="475"/>
    </row>
    <row r="115" spans="2:20" ht="13.8">
      <c r="B115" s="364">
        <v>109</v>
      </c>
      <c r="C115" s="352" t="s">
        <v>198</v>
      </c>
      <c r="D115" s="639">
        <v>0</v>
      </c>
      <c r="E115" s="628">
        <v>0</v>
      </c>
      <c r="F115" s="631">
        <v>0</v>
      </c>
      <c r="G115" s="626">
        <v>0</v>
      </c>
      <c r="H115" s="117">
        <v>0</v>
      </c>
      <c r="I115" s="117">
        <v>0</v>
      </c>
      <c r="J115" s="627">
        <v>0</v>
      </c>
      <c r="K115" s="627">
        <v>0</v>
      </c>
      <c r="L115" s="117">
        <v>0</v>
      </c>
      <c r="M115" s="117">
        <v>0</v>
      </c>
      <c r="N115" s="629">
        <v>0</v>
      </c>
      <c r="O115" s="630">
        <v>0</v>
      </c>
      <c r="P115" s="723">
        <f t="shared" si="3"/>
        <v>0</v>
      </c>
      <c r="Q115" s="476">
        <v>109</v>
      </c>
      <c r="R115" s="358" t="s">
        <v>194</v>
      </c>
      <c r="S115" s="477">
        <v>15</v>
      </c>
      <c r="T115" s="475"/>
    </row>
    <row r="116" spans="2:20" ht="13.8">
      <c r="B116" s="364">
        <v>110</v>
      </c>
      <c r="C116" s="358" t="s">
        <v>194</v>
      </c>
      <c r="D116" s="480">
        <v>0</v>
      </c>
      <c r="E116" s="628">
        <v>0</v>
      </c>
      <c r="F116" s="640">
        <v>0</v>
      </c>
      <c r="G116" s="626">
        <v>0</v>
      </c>
      <c r="H116" s="117">
        <v>0</v>
      </c>
      <c r="I116" s="117">
        <v>0</v>
      </c>
      <c r="J116" s="627">
        <v>0</v>
      </c>
      <c r="K116" s="627">
        <v>0</v>
      </c>
      <c r="L116" s="117">
        <v>0</v>
      </c>
      <c r="M116" s="117">
        <v>0</v>
      </c>
      <c r="N116" s="629">
        <v>0</v>
      </c>
      <c r="O116" s="630">
        <v>0</v>
      </c>
      <c r="P116" s="723">
        <f t="shared" si="3"/>
        <v>0</v>
      </c>
      <c r="Q116" s="473">
        <v>110</v>
      </c>
      <c r="R116" s="358" t="s">
        <v>340</v>
      </c>
      <c r="S116" s="477">
        <v>15</v>
      </c>
      <c r="T116" s="475"/>
    </row>
    <row r="117" spans="2:20" ht="13.8">
      <c r="B117" s="364">
        <v>111</v>
      </c>
      <c r="C117" s="358" t="s">
        <v>175</v>
      </c>
      <c r="D117" s="480">
        <v>0</v>
      </c>
      <c r="E117" s="628">
        <v>0</v>
      </c>
      <c r="F117" s="640">
        <v>0</v>
      </c>
      <c r="G117" s="626">
        <v>0</v>
      </c>
      <c r="H117" s="117">
        <v>0</v>
      </c>
      <c r="I117" s="117">
        <v>0</v>
      </c>
      <c r="J117" s="117">
        <v>0</v>
      </c>
      <c r="K117" s="117">
        <v>0</v>
      </c>
      <c r="L117" s="117">
        <v>0</v>
      </c>
      <c r="M117" s="117">
        <v>0</v>
      </c>
      <c r="N117" s="629">
        <v>0</v>
      </c>
      <c r="O117" s="630">
        <v>0</v>
      </c>
      <c r="P117" s="723">
        <f t="shared" si="3"/>
        <v>0</v>
      </c>
      <c r="Q117" s="476">
        <v>111</v>
      </c>
      <c r="R117" s="482" t="s">
        <v>384</v>
      </c>
      <c r="S117" s="477">
        <v>13</v>
      </c>
      <c r="T117" s="475"/>
    </row>
    <row r="118" spans="2:20" ht="13.8">
      <c r="B118" s="364">
        <v>112</v>
      </c>
      <c r="C118" s="326" t="s">
        <v>158</v>
      </c>
      <c r="D118" s="480">
        <v>0</v>
      </c>
      <c r="E118" s="628">
        <v>0</v>
      </c>
      <c r="F118" s="640">
        <v>0</v>
      </c>
      <c r="G118" s="626">
        <v>0</v>
      </c>
      <c r="H118" s="117">
        <v>0</v>
      </c>
      <c r="I118" s="117">
        <v>0</v>
      </c>
      <c r="J118" s="627">
        <v>0</v>
      </c>
      <c r="K118" s="627">
        <v>0</v>
      </c>
      <c r="L118" s="117">
        <v>0</v>
      </c>
      <c r="M118" s="117">
        <v>0</v>
      </c>
      <c r="N118" s="629">
        <v>0</v>
      </c>
      <c r="O118" s="630">
        <v>0</v>
      </c>
      <c r="P118" s="723">
        <f t="shared" si="3"/>
        <v>0</v>
      </c>
      <c r="Q118" s="473">
        <v>112</v>
      </c>
      <c r="R118" s="358" t="s">
        <v>334</v>
      </c>
      <c r="S118" s="477">
        <v>12</v>
      </c>
      <c r="T118" s="475"/>
    </row>
    <row r="119" spans="2:20" ht="13.8">
      <c r="B119" s="364">
        <v>113</v>
      </c>
      <c r="C119" s="362" t="s">
        <v>159</v>
      </c>
      <c r="D119" s="480">
        <v>0</v>
      </c>
      <c r="E119" s="628">
        <v>0</v>
      </c>
      <c r="F119" s="640">
        <v>0</v>
      </c>
      <c r="G119" s="626">
        <v>0</v>
      </c>
      <c r="H119" s="117">
        <v>0</v>
      </c>
      <c r="I119" s="117">
        <v>0</v>
      </c>
      <c r="J119" s="627">
        <v>0</v>
      </c>
      <c r="K119" s="627">
        <v>0</v>
      </c>
      <c r="L119" s="117">
        <v>0</v>
      </c>
      <c r="M119" s="117">
        <v>0</v>
      </c>
      <c r="N119" s="629">
        <v>0</v>
      </c>
      <c r="O119" s="630">
        <v>0</v>
      </c>
      <c r="P119" s="723">
        <f t="shared" si="3"/>
        <v>0</v>
      </c>
      <c r="Q119" s="476">
        <v>113</v>
      </c>
      <c r="R119" s="358" t="s">
        <v>192</v>
      </c>
      <c r="S119" s="477">
        <v>10</v>
      </c>
      <c r="T119" s="475"/>
    </row>
    <row r="120" spans="2:20" ht="13.8">
      <c r="B120" s="364">
        <v>114</v>
      </c>
      <c r="C120" s="358" t="s">
        <v>123</v>
      </c>
      <c r="D120" s="480">
        <v>0</v>
      </c>
      <c r="E120" s="628">
        <v>0</v>
      </c>
      <c r="F120" s="640">
        <v>0</v>
      </c>
      <c r="G120" s="626">
        <v>0</v>
      </c>
      <c r="H120" s="117">
        <v>0</v>
      </c>
      <c r="I120" s="117">
        <v>0</v>
      </c>
      <c r="J120" s="627">
        <v>0</v>
      </c>
      <c r="K120" s="627">
        <v>0</v>
      </c>
      <c r="L120" s="117">
        <v>0</v>
      </c>
      <c r="M120" s="117">
        <v>0</v>
      </c>
      <c r="N120" s="629">
        <v>0</v>
      </c>
      <c r="O120" s="630">
        <v>0</v>
      </c>
      <c r="P120" s="723">
        <f t="shared" si="3"/>
        <v>0</v>
      </c>
      <c r="Q120" s="473">
        <v>114</v>
      </c>
      <c r="R120" s="358" t="s">
        <v>193</v>
      </c>
      <c r="S120" s="477">
        <v>10</v>
      </c>
      <c r="T120" s="475"/>
    </row>
    <row r="121" spans="2:20" ht="13.8">
      <c r="B121" s="364">
        <v>115</v>
      </c>
      <c r="C121" s="358" t="s">
        <v>190</v>
      </c>
      <c r="D121" s="480">
        <v>0</v>
      </c>
      <c r="E121" s="628">
        <v>0</v>
      </c>
      <c r="F121" s="640">
        <v>0</v>
      </c>
      <c r="G121" s="626">
        <v>0</v>
      </c>
      <c r="H121" s="117">
        <v>0</v>
      </c>
      <c r="I121" s="117">
        <v>0</v>
      </c>
      <c r="J121" s="627">
        <v>0</v>
      </c>
      <c r="K121" s="627">
        <v>0</v>
      </c>
      <c r="L121" s="117">
        <v>0</v>
      </c>
      <c r="M121" s="117">
        <v>0</v>
      </c>
      <c r="N121" s="629">
        <v>0</v>
      </c>
      <c r="O121" s="630">
        <v>0</v>
      </c>
      <c r="P121" s="723">
        <f t="shared" si="3"/>
        <v>0</v>
      </c>
      <c r="Q121" s="476">
        <v>115</v>
      </c>
      <c r="R121" s="358" t="s">
        <v>156</v>
      </c>
      <c r="S121" s="477">
        <v>10</v>
      </c>
      <c r="T121" s="475"/>
    </row>
    <row r="122" spans="2:20" ht="13.8">
      <c r="B122" s="364">
        <v>116</v>
      </c>
      <c r="C122" s="326" t="s">
        <v>141</v>
      </c>
      <c r="D122" s="356">
        <v>0</v>
      </c>
      <c r="E122" s="628">
        <v>0</v>
      </c>
      <c r="F122" s="631">
        <v>0</v>
      </c>
      <c r="G122" s="626">
        <v>0</v>
      </c>
      <c r="H122" s="117">
        <v>0</v>
      </c>
      <c r="I122" s="117">
        <v>0</v>
      </c>
      <c r="J122" s="627">
        <v>0</v>
      </c>
      <c r="K122" s="627">
        <v>0</v>
      </c>
      <c r="L122" s="117">
        <v>0</v>
      </c>
      <c r="M122" s="117">
        <v>0</v>
      </c>
      <c r="N122" s="629">
        <v>0</v>
      </c>
      <c r="O122" s="630">
        <v>0</v>
      </c>
      <c r="P122" s="723">
        <f t="shared" si="3"/>
        <v>0</v>
      </c>
      <c r="Q122" s="473">
        <v>116</v>
      </c>
      <c r="R122" s="358" t="s">
        <v>157</v>
      </c>
      <c r="S122" s="477">
        <v>10</v>
      </c>
      <c r="T122" s="475"/>
    </row>
    <row r="123" spans="2:20" ht="13.8">
      <c r="B123" s="364">
        <v>117</v>
      </c>
      <c r="C123" s="358" t="s">
        <v>384</v>
      </c>
      <c r="D123" s="356">
        <v>0</v>
      </c>
      <c r="E123" s="628">
        <v>0</v>
      </c>
      <c r="F123" s="631">
        <v>0</v>
      </c>
      <c r="G123" s="626">
        <v>0</v>
      </c>
      <c r="H123" s="117">
        <v>0</v>
      </c>
      <c r="I123" s="117">
        <v>0</v>
      </c>
      <c r="J123" s="627">
        <v>0</v>
      </c>
      <c r="K123" s="627">
        <v>0</v>
      </c>
      <c r="L123" s="117">
        <v>0</v>
      </c>
      <c r="M123" s="117">
        <v>0</v>
      </c>
      <c r="N123" s="629">
        <v>0</v>
      </c>
      <c r="O123" s="630">
        <v>0</v>
      </c>
      <c r="P123" s="723">
        <f t="shared" si="3"/>
        <v>0</v>
      </c>
      <c r="Q123" s="476">
        <v>117</v>
      </c>
      <c r="R123" s="352" t="s">
        <v>175</v>
      </c>
      <c r="S123" s="477">
        <v>10</v>
      </c>
      <c r="T123" s="475"/>
    </row>
    <row r="124" spans="2:20" ht="13.8">
      <c r="B124" s="364">
        <v>118</v>
      </c>
      <c r="C124" s="325" t="s">
        <v>161</v>
      </c>
      <c r="D124" s="632">
        <v>0</v>
      </c>
      <c r="E124" s="628">
        <v>0</v>
      </c>
      <c r="F124" s="631">
        <v>0</v>
      </c>
      <c r="G124" s="626">
        <v>0</v>
      </c>
      <c r="H124" s="117">
        <v>0</v>
      </c>
      <c r="I124" s="117">
        <v>0</v>
      </c>
      <c r="J124" s="627">
        <v>0</v>
      </c>
      <c r="K124" s="627">
        <v>0</v>
      </c>
      <c r="L124" s="117">
        <v>0</v>
      </c>
      <c r="M124" s="117">
        <v>0</v>
      </c>
      <c r="N124" s="629">
        <v>0</v>
      </c>
      <c r="O124" s="630">
        <v>0</v>
      </c>
      <c r="P124" s="723">
        <f t="shared" si="3"/>
        <v>0</v>
      </c>
      <c r="Q124" s="473">
        <v>118</v>
      </c>
      <c r="R124" s="365" t="s">
        <v>158</v>
      </c>
      <c r="S124" s="477">
        <v>10</v>
      </c>
    </row>
    <row r="125" spans="2:20" ht="13.8">
      <c r="B125" s="364">
        <v>119</v>
      </c>
      <c r="C125" s="368" t="s">
        <v>173</v>
      </c>
      <c r="D125" s="632">
        <v>0</v>
      </c>
      <c r="E125" s="628">
        <v>0</v>
      </c>
      <c r="F125" s="631">
        <v>0</v>
      </c>
      <c r="G125" s="626">
        <v>0</v>
      </c>
      <c r="H125" s="117">
        <v>0</v>
      </c>
      <c r="I125" s="117">
        <v>0</v>
      </c>
      <c r="J125" s="627">
        <v>0</v>
      </c>
      <c r="K125" s="627">
        <v>0</v>
      </c>
      <c r="L125" s="117">
        <v>0</v>
      </c>
      <c r="M125" s="117">
        <v>0</v>
      </c>
      <c r="N125" s="629">
        <v>0</v>
      </c>
      <c r="O125" s="630">
        <v>0</v>
      </c>
      <c r="P125" s="723">
        <f t="shared" si="3"/>
        <v>0</v>
      </c>
      <c r="Q125" s="476">
        <v>119</v>
      </c>
      <c r="R125" s="365" t="s">
        <v>159</v>
      </c>
      <c r="S125" s="477">
        <v>10</v>
      </c>
    </row>
    <row r="126" spans="2:20" ht="13.8">
      <c r="B126" s="364">
        <v>120</v>
      </c>
      <c r="C126" s="365" t="s">
        <v>41</v>
      </c>
      <c r="D126" s="356">
        <v>0</v>
      </c>
      <c r="E126" s="628">
        <v>0</v>
      </c>
      <c r="F126" s="631">
        <v>0</v>
      </c>
      <c r="G126" s="626">
        <v>0</v>
      </c>
      <c r="H126" s="117">
        <v>0</v>
      </c>
      <c r="I126" s="117">
        <v>0</v>
      </c>
      <c r="J126" s="627">
        <v>0</v>
      </c>
      <c r="K126" s="627">
        <v>0</v>
      </c>
      <c r="L126" s="117">
        <v>0</v>
      </c>
      <c r="M126" s="117">
        <v>0</v>
      </c>
      <c r="N126" s="629">
        <v>0</v>
      </c>
      <c r="O126" s="630">
        <v>0</v>
      </c>
      <c r="P126" s="723">
        <f t="shared" si="3"/>
        <v>0</v>
      </c>
      <c r="Q126" s="473">
        <v>120</v>
      </c>
      <c r="R126" s="485" t="s">
        <v>164</v>
      </c>
      <c r="S126" s="477">
        <v>10</v>
      </c>
    </row>
    <row r="127" spans="2:20" ht="13.8">
      <c r="B127" s="364">
        <v>121</v>
      </c>
      <c r="C127" s="368" t="s">
        <v>199</v>
      </c>
      <c r="D127" s="356">
        <v>0</v>
      </c>
      <c r="E127" s="628">
        <v>0</v>
      </c>
      <c r="F127" s="631">
        <v>0</v>
      </c>
      <c r="G127" s="626">
        <v>0</v>
      </c>
      <c r="H127" s="117">
        <v>0</v>
      </c>
      <c r="I127" s="117">
        <v>0</v>
      </c>
      <c r="J127" s="627">
        <v>0</v>
      </c>
      <c r="K127" s="627">
        <v>0</v>
      </c>
      <c r="L127" s="117">
        <v>0</v>
      </c>
      <c r="M127" s="117">
        <v>0</v>
      </c>
      <c r="N127" s="629">
        <v>0</v>
      </c>
      <c r="O127" s="630">
        <v>0</v>
      </c>
      <c r="P127" s="723">
        <f t="shared" si="3"/>
        <v>0</v>
      </c>
      <c r="Q127" s="476">
        <v>121</v>
      </c>
      <c r="R127" s="365" t="s">
        <v>165</v>
      </c>
      <c r="S127" s="477">
        <v>10</v>
      </c>
    </row>
    <row r="128" spans="2:20" ht="13.8">
      <c r="B128" s="364">
        <v>122</v>
      </c>
      <c r="C128" s="365" t="s">
        <v>150</v>
      </c>
      <c r="D128" s="356">
        <v>0</v>
      </c>
      <c r="E128" s="628">
        <v>0</v>
      </c>
      <c r="F128" s="631">
        <v>0</v>
      </c>
      <c r="G128" s="626">
        <v>0</v>
      </c>
      <c r="H128" s="117">
        <v>0</v>
      </c>
      <c r="I128" s="117">
        <v>0</v>
      </c>
      <c r="J128" s="627">
        <v>0</v>
      </c>
      <c r="K128" s="627">
        <v>0</v>
      </c>
      <c r="L128" s="117">
        <v>0</v>
      </c>
      <c r="M128" s="117">
        <v>0</v>
      </c>
      <c r="N128" s="629">
        <v>0</v>
      </c>
      <c r="O128" s="630">
        <v>0</v>
      </c>
      <c r="P128" s="723">
        <f t="shared" si="3"/>
        <v>0</v>
      </c>
      <c r="Q128" s="473">
        <v>122</v>
      </c>
      <c r="R128" s="365" t="s">
        <v>176</v>
      </c>
      <c r="S128" s="477">
        <v>5</v>
      </c>
    </row>
    <row r="129" spans="2:19" ht="13.8">
      <c r="B129" s="364">
        <v>123</v>
      </c>
      <c r="C129" s="368" t="s">
        <v>53</v>
      </c>
      <c r="D129" s="356">
        <v>0</v>
      </c>
      <c r="E129" s="628">
        <v>0</v>
      </c>
      <c r="F129" s="628">
        <v>0</v>
      </c>
      <c r="G129" s="626">
        <v>0</v>
      </c>
      <c r="H129" s="117">
        <v>0</v>
      </c>
      <c r="I129" s="117">
        <v>0</v>
      </c>
      <c r="J129" s="627">
        <v>0</v>
      </c>
      <c r="K129" s="627">
        <v>0</v>
      </c>
      <c r="L129" s="117">
        <v>0</v>
      </c>
      <c r="M129" s="117">
        <v>0</v>
      </c>
      <c r="N129" s="629">
        <v>0</v>
      </c>
      <c r="O129" s="630">
        <v>0</v>
      </c>
      <c r="P129" s="723">
        <f t="shared" si="3"/>
        <v>0</v>
      </c>
      <c r="Q129" s="476">
        <v>123</v>
      </c>
      <c r="R129" s="365" t="s">
        <v>198</v>
      </c>
      <c r="S129" s="477">
        <v>5</v>
      </c>
    </row>
    <row r="130" spans="2:19" ht="13.8">
      <c r="B130" s="364">
        <v>124</v>
      </c>
      <c r="C130" s="365" t="s">
        <v>142</v>
      </c>
      <c r="D130" s="633">
        <v>0</v>
      </c>
      <c r="E130" s="634">
        <v>0</v>
      </c>
      <c r="F130" s="634">
        <v>0</v>
      </c>
      <c r="G130" s="626">
        <v>0</v>
      </c>
      <c r="H130" s="635">
        <v>0</v>
      </c>
      <c r="I130" s="635">
        <v>0</v>
      </c>
      <c r="J130" s="636">
        <v>0</v>
      </c>
      <c r="K130" s="636">
        <v>0</v>
      </c>
      <c r="L130" s="635">
        <v>0</v>
      </c>
      <c r="M130" s="635">
        <v>0</v>
      </c>
      <c r="N130" s="637">
        <v>0</v>
      </c>
      <c r="O130" s="630">
        <v>0</v>
      </c>
      <c r="P130" s="723">
        <f t="shared" si="3"/>
        <v>0</v>
      </c>
      <c r="Q130" s="473">
        <v>124</v>
      </c>
      <c r="R130" s="484" t="s">
        <v>338</v>
      </c>
      <c r="S130" s="477">
        <v>5</v>
      </c>
    </row>
    <row r="131" spans="2:19" ht="13.8">
      <c r="B131" s="364">
        <v>125</v>
      </c>
      <c r="C131" s="365" t="s">
        <v>195</v>
      </c>
      <c r="D131" s="356">
        <v>0</v>
      </c>
      <c r="E131" s="628">
        <v>0</v>
      </c>
      <c r="F131" s="631">
        <v>0</v>
      </c>
      <c r="G131" s="626">
        <v>0</v>
      </c>
      <c r="H131" s="117">
        <v>0</v>
      </c>
      <c r="I131" s="117">
        <v>0</v>
      </c>
      <c r="J131" s="627">
        <v>0</v>
      </c>
      <c r="K131" s="627">
        <v>0</v>
      </c>
      <c r="L131" s="117">
        <v>0</v>
      </c>
      <c r="M131" s="117">
        <v>0</v>
      </c>
      <c r="N131" s="629">
        <v>0</v>
      </c>
      <c r="O131" s="630">
        <v>0</v>
      </c>
      <c r="P131" s="723">
        <f t="shared" si="3"/>
        <v>0</v>
      </c>
      <c r="Q131" s="476">
        <v>125</v>
      </c>
      <c r="R131" s="485" t="s">
        <v>337</v>
      </c>
      <c r="S131" s="477">
        <v>5</v>
      </c>
    </row>
    <row r="132" spans="2:19" ht="13.8">
      <c r="B132" s="364">
        <v>126</v>
      </c>
      <c r="C132" s="368" t="s">
        <v>151</v>
      </c>
      <c r="D132" s="356">
        <v>0</v>
      </c>
      <c r="E132" s="628">
        <v>0</v>
      </c>
      <c r="F132" s="631">
        <v>0</v>
      </c>
      <c r="G132" s="626">
        <v>0</v>
      </c>
      <c r="H132" s="117">
        <v>0</v>
      </c>
      <c r="I132" s="117">
        <v>0</v>
      </c>
      <c r="J132" s="627">
        <v>0</v>
      </c>
      <c r="K132" s="627">
        <v>0</v>
      </c>
      <c r="L132" s="117">
        <v>0</v>
      </c>
      <c r="M132" s="117">
        <v>0</v>
      </c>
      <c r="N132" s="629">
        <v>0</v>
      </c>
      <c r="O132" s="641">
        <v>0</v>
      </c>
      <c r="P132" s="723">
        <f t="shared" si="3"/>
        <v>0</v>
      </c>
      <c r="Q132" s="473">
        <v>126</v>
      </c>
      <c r="R132" s="365" t="s">
        <v>190</v>
      </c>
      <c r="S132" s="689">
        <v>5</v>
      </c>
    </row>
    <row r="133" spans="2:19" ht="13.8">
      <c r="B133" s="364">
        <v>127</v>
      </c>
      <c r="C133" s="368" t="s">
        <v>86</v>
      </c>
      <c r="D133" s="632">
        <v>0</v>
      </c>
      <c r="E133" s="628">
        <v>0</v>
      </c>
      <c r="F133" s="631">
        <v>0</v>
      </c>
      <c r="G133" s="626">
        <v>0</v>
      </c>
      <c r="H133" s="117">
        <v>0</v>
      </c>
      <c r="I133" s="117">
        <v>0</v>
      </c>
      <c r="J133" s="627">
        <v>0</v>
      </c>
      <c r="K133" s="627">
        <v>0</v>
      </c>
      <c r="L133" s="117">
        <v>0</v>
      </c>
      <c r="M133" s="117">
        <v>0</v>
      </c>
      <c r="N133" s="629">
        <v>0</v>
      </c>
      <c r="O133" s="363">
        <v>0</v>
      </c>
      <c r="P133" s="723">
        <f t="shared" si="3"/>
        <v>0</v>
      </c>
      <c r="Q133" s="476">
        <v>127</v>
      </c>
      <c r="R133" s="365" t="s">
        <v>161</v>
      </c>
      <c r="S133" s="477">
        <v>5</v>
      </c>
    </row>
    <row r="134" spans="2:19" ht="13.8">
      <c r="B134" s="364">
        <v>128</v>
      </c>
      <c r="C134" s="365" t="s">
        <v>87</v>
      </c>
      <c r="D134" s="356">
        <v>0</v>
      </c>
      <c r="E134" s="628">
        <v>0</v>
      </c>
      <c r="F134" s="631">
        <v>0</v>
      </c>
      <c r="G134" s="626">
        <v>0</v>
      </c>
      <c r="H134" s="117">
        <v>0</v>
      </c>
      <c r="I134" s="117">
        <v>0</v>
      </c>
      <c r="J134" s="117">
        <v>0</v>
      </c>
      <c r="K134" s="117">
        <v>0</v>
      </c>
      <c r="L134" s="117">
        <v>0</v>
      </c>
      <c r="M134" s="117">
        <v>0</v>
      </c>
      <c r="N134" s="117">
        <v>0</v>
      </c>
      <c r="O134" s="363">
        <v>0</v>
      </c>
      <c r="P134" s="723">
        <f t="shared" si="3"/>
        <v>0</v>
      </c>
      <c r="Q134" s="473">
        <v>128</v>
      </c>
      <c r="R134" s="365" t="s">
        <v>199</v>
      </c>
      <c r="S134" s="477">
        <v>5</v>
      </c>
    </row>
    <row r="135" spans="2:19" ht="13.8">
      <c r="B135" s="684">
        <v>129</v>
      </c>
      <c r="C135" s="731" t="s">
        <v>165</v>
      </c>
      <c r="D135" s="480">
        <v>0</v>
      </c>
      <c r="E135" s="679">
        <v>0</v>
      </c>
      <c r="F135" s="679">
        <v>0</v>
      </c>
      <c r="G135" s="680">
        <v>0</v>
      </c>
      <c r="H135" s="681">
        <v>0</v>
      </c>
      <c r="I135" s="681">
        <v>0</v>
      </c>
      <c r="J135" s="682">
        <v>0</v>
      </c>
      <c r="K135" s="682">
        <v>0</v>
      </c>
      <c r="L135" s="681">
        <v>0</v>
      </c>
      <c r="M135" s="681">
        <v>0</v>
      </c>
      <c r="N135" s="683">
        <v>0</v>
      </c>
      <c r="O135" s="675">
        <v>0</v>
      </c>
      <c r="P135" s="723">
        <f>SUM(D135:O135)</f>
        <v>0</v>
      </c>
      <c r="Q135" s="476">
        <v>129</v>
      </c>
      <c r="R135" s="678" t="s">
        <v>195</v>
      </c>
      <c r="S135" s="689">
        <v>5</v>
      </c>
    </row>
    <row r="136" spans="2:19" ht="14.4" thickBot="1">
      <c r="B136" s="685">
        <v>130</v>
      </c>
      <c r="C136" s="686" t="s">
        <v>72</v>
      </c>
      <c r="D136" s="688">
        <v>0</v>
      </c>
      <c r="E136" s="643">
        <v>0</v>
      </c>
      <c r="F136" s="644">
        <v>0</v>
      </c>
      <c r="G136" s="176">
        <v>0</v>
      </c>
      <c r="H136" s="176">
        <v>0</v>
      </c>
      <c r="I136" s="176">
        <v>0</v>
      </c>
      <c r="J136" s="176">
        <v>0</v>
      </c>
      <c r="K136" s="176">
        <v>0</v>
      </c>
      <c r="L136" s="176">
        <v>0</v>
      </c>
      <c r="M136" s="176">
        <v>0</v>
      </c>
      <c r="N136" s="176">
        <v>0</v>
      </c>
      <c r="O136" s="685">
        <v>0</v>
      </c>
      <c r="P136" s="730">
        <f>SUM(D136:O136)</f>
        <v>0</v>
      </c>
      <c r="Q136" s="488">
        <v>130</v>
      </c>
      <c r="R136" s="687" t="s">
        <v>72</v>
      </c>
      <c r="S136" s="690">
        <v>5</v>
      </c>
    </row>
    <row r="137" spans="2:19" ht="13.8" thickTop="1"/>
  </sheetData>
  <sortState ref="C9:P136">
    <sortCondition descending="1" ref="P7:P136"/>
    <sortCondition ref="C7:C136"/>
  </sortState>
  <mergeCells count="11">
    <mergeCell ref="S4:S5"/>
    <mergeCell ref="B3:P3"/>
    <mergeCell ref="Q3:S3"/>
    <mergeCell ref="B4:B6"/>
    <mergeCell ref="C4:C6"/>
    <mergeCell ref="D4:F4"/>
    <mergeCell ref="G4:K4"/>
    <mergeCell ref="L4:O4"/>
    <mergeCell ref="P4:P5"/>
    <mergeCell ref="Q4:Q6"/>
    <mergeCell ref="R4:R6"/>
  </mergeCells>
  <pageMargins left="0.59055118110236227" right="0" top="0" bottom="0" header="0.31496062992125984" footer="0.31496062992125984"/>
  <pageSetup paperSize="9" scale="3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136"/>
  <sheetViews>
    <sheetView zoomScale="75" zoomScaleNormal="75" workbookViewId="0">
      <selection activeCell="D32" sqref="D32"/>
    </sheetView>
  </sheetViews>
  <sheetFormatPr defaultColWidth="8.88671875" defaultRowHeight="13.2"/>
  <cols>
    <col min="1" max="1" width="8.88671875" style="447"/>
    <col min="2" max="2" width="7" style="447" customWidth="1"/>
    <col min="3" max="3" width="28.44140625" style="447" customWidth="1"/>
    <col min="4" max="4" width="8.5546875" style="447" customWidth="1"/>
    <col min="5" max="5" width="8.109375" style="447" customWidth="1"/>
    <col min="6" max="6" width="8" style="447" customWidth="1"/>
    <col min="7" max="7" width="8.109375" style="447" customWidth="1"/>
    <col min="8" max="9" width="8.5546875" style="447" customWidth="1"/>
    <col min="10" max="10" width="8.5546875" style="448" customWidth="1"/>
    <col min="11" max="15" width="8.5546875" style="447" customWidth="1"/>
    <col min="16" max="16" width="12.44140625" style="447" customWidth="1"/>
    <col min="17" max="17" width="6.6640625" style="447" customWidth="1"/>
    <col min="18" max="18" width="26.5546875" style="447" customWidth="1"/>
    <col min="19" max="19" width="12" style="447" customWidth="1"/>
    <col min="20" max="16384" width="8.88671875" style="447"/>
  </cols>
  <sheetData>
    <row r="2" spans="2:20" ht="13.8" thickBot="1"/>
    <row r="3" spans="2:20" ht="125.25" customHeight="1" thickTop="1" thickBot="1">
      <c r="B3" s="1022"/>
      <c r="C3" s="1023"/>
      <c r="D3" s="1023"/>
      <c r="E3" s="1023"/>
      <c r="F3" s="1023"/>
      <c r="G3" s="1023"/>
      <c r="H3" s="1023"/>
      <c r="I3" s="1023"/>
      <c r="J3" s="1023"/>
      <c r="K3" s="1023"/>
      <c r="L3" s="1023"/>
      <c r="M3" s="1023"/>
      <c r="N3" s="1023"/>
      <c r="O3" s="1023"/>
      <c r="P3" s="1024"/>
      <c r="Q3" s="1022"/>
      <c r="R3" s="1023"/>
      <c r="S3" s="1025"/>
    </row>
    <row r="4" spans="2:20" ht="16.5" customHeight="1" thickTop="1" thickBot="1">
      <c r="B4" s="1026" t="s">
        <v>100</v>
      </c>
      <c r="C4" s="1029" t="s">
        <v>8</v>
      </c>
      <c r="D4" s="1032" t="s">
        <v>311</v>
      </c>
      <c r="E4" s="1032"/>
      <c r="F4" s="1032"/>
      <c r="G4" s="1033" t="s">
        <v>312</v>
      </c>
      <c r="H4" s="1032"/>
      <c r="I4" s="1032"/>
      <c r="J4" s="1032"/>
      <c r="K4" s="1034"/>
      <c r="L4" s="1033" t="s">
        <v>313</v>
      </c>
      <c r="M4" s="1032"/>
      <c r="N4" s="1042"/>
      <c r="O4" s="661"/>
      <c r="P4" s="1035" t="s">
        <v>327</v>
      </c>
      <c r="Q4" s="1026" t="s">
        <v>100</v>
      </c>
      <c r="R4" s="1039" t="s">
        <v>8</v>
      </c>
      <c r="S4" s="1020" t="s">
        <v>187</v>
      </c>
    </row>
    <row r="5" spans="2:20" ht="15" customHeight="1" thickBot="1">
      <c r="B5" s="1027"/>
      <c r="C5" s="1030"/>
      <c r="D5" s="449" t="s">
        <v>375</v>
      </c>
      <c r="E5" s="450" t="s">
        <v>379</v>
      </c>
      <c r="F5" s="451" t="s">
        <v>376</v>
      </c>
      <c r="G5" s="452" t="s">
        <v>375</v>
      </c>
      <c r="H5" s="453" t="s">
        <v>375</v>
      </c>
      <c r="I5" s="454" t="s">
        <v>380</v>
      </c>
      <c r="J5" s="455" t="s">
        <v>377</v>
      </c>
      <c r="K5" s="456" t="s">
        <v>378</v>
      </c>
      <c r="L5" s="665">
        <v>43715</v>
      </c>
      <c r="M5" s="449">
        <v>43722</v>
      </c>
      <c r="N5" s="664">
        <v>43729</v>
      </c>
      <c r="O5" s="666">
        <v>43736</v>
      </c>
      <c r="P5" s="1043"/>
      <c r="Q5" s="1037"/>
      <c r="R5" s="1040"/>
      <c r="S5" s="1021"/>
    </row>
    <row r="6" spans="2:20" ht="16.5" customHeight="1" thickBot="1">
      <c r="B6" s="1028"/>
      <c r="C6" s="1031"/>
      <c r="D6" s="459" t="s">
        <v>118</v>
      </c>
      <c r="E6" s="460" t="s">
        <v>120</v>
      </c>
      <c r="F6" s="461" t="s">
        <v>118</v>
      </c>
      <c r="G6" s="462" t="s">
        <v>119</v>
      </c>
      <c r="H6" s="463" t="s">
        <v>320</v>
      </c>
      <c r="I6" s="464" t="s">
        <v>119</v>
      </c>
      <c r="J6" s="465" t="s">
        <v>118</v>
      </c>
      <c r="K6" s="466" t="s">
        <v>118</v>
      </c>
      <c r="L6" s="467" t="s">
        <v>121</v>
      </c>
      <c r="M6" s="468" t="s">
        <v>119</v>
      </c>
      <c r="N6" s="460" t="s">
        <v>120</v>
      </c>
      <c r="O6" s="662" t="s">
        <v>383</v>
      </c>
      <c r="P6" s="470" t="s">
        <v>30</v>
      </c>
      <c r="Q6" s="1038"/>
      <c r="R6" s="1041"/>
      <c r="S6" s="471" t="s">
        <v>30</v>
      </c>
    </row>
    <row r="7" spans="2:20" ht="14.4" thickTop="1">
      <c r="B7" s="472">
        <v>1</v>
      </c>
      <c r="C7" s="692" t="s">
        <v>9</v>
      </c>
      <c r="D7" s="693">
        <v>1</v>
      </c>
      <c r="E7" s="694"/>
      <c r="F7" s="694">
        <v>1</v>
      </c>
      <c r="G7" s="695">
        <v>1</v>
      </c>
      <c r="H7" s="696">
        <v>1</v>
      </c>
      <c r="I7" s="696">
        <v>1</v>
      </c>
      <c r="J7" s="697">
        <v>1</v>
      </c>
      <c r="K7" s="698">
        <v>1</v>
      </c>
      <c r="L7" s="699">
        <v>1</v>
      </c>
      <c r="M7" s="699">
        <v>1</v>
      </c>
      <c r="N7" s="700">
        <v>1</v>
      </c>
      <c r="O7" s="701">
        <v>0</v>
      </c>
      <c r="P7" s="702">
        <f t="shared" ref="P7:P15" si="0">SUM(D7:O7)</f>
        <v>10</v>
      </c>
      <c r="Q7" s="473">
        <v>1</v>
      </c>
      <c r="R7" s="349" t="s">
        <v>66</v>
      </c>
      <c r="S7" s="474">
        <v>211</v>
      </c>
      <c r="T7" s="475"/>
    </row>
    <row r="8" spans="2:20" ht="13.8">
      <c r="B8" s="364">
        <v>2</v>
      </c>
      <c r="C8" s="357" t="s">
        <v>32</v>
      </c>
      <c r="D8" s="633">
        <v>1</v>
      </c>
      <c r="E8" s="634">
        <v>1</v>
      </c>
      <c r="F8" s="710">
        <v>1</v>
      </c>
      <c r="G8" s="711"/>
      <c r="H8" s="635">
        <v>1</v>
      </c>
      <c r="I8" s="635">
        <v>1</v>
      </c>
      <c r="J8" s="636">
        <v>1</v>
      </c>
      <c r="K8" s="636">
        <v>1</v>
      </c>
      <c r="L8" s="635">
        <v>1</v>
      </c>
      <c r="M8" s="635">
        <v>1</v>
      </c>
      <c r="N8" s="637"/>
      <c r="O8" s="654">
        <v>1</v>
      </c>
      <c r="P8" s="712">
        <f t="shared" si="0"/>
        <v>10</v>
      </c>
      <c r="Q8" s="655">
        <v>2</v>
      </c>
      <c r="R8" s="351" t="s">
        <v>47</v>
      </c>
      <c r="S8" s="477">
        <v>211</v>
      </c>
      <c r="T8" s="475"/>
    </row>
    <row r="9" spans="2:20" ht="13.8">
      <c r="B9" s="364">
        <v>3</v>
      </c>
      <c r="C9" s="703" t="s">
        <v>50</v>
      </c>
      <c r="D9" s="704">
        <v>1</v>
      </c>
      <c r="E9" s="705">
        <v>1</v>
      </c>
      <c r="F9" s="694">
        <v>1</v>
      </c>
      <c r="G9" s="695">
        <v>1</v>
      </c>
      <c r="H9" s="696">
        <v>1</v>
      </c>
      <c r="I9" s="696">
        <v>1</v>
      </c>
      <c r="J9" s="697">
        <v>1</v>
      </c>
      <c r="K9" s="697">
        <v>1</v>
      </c>
      <c r="L9" s="696">
        <v>1</v>
      </c>
      <c r="M9" s="696"/>
      <c r="N9" s="706"/>
      <c r="O9" s="707">
        <v>1</v>
      </c>
      <c r="P9" s="708">
        <f t="shared" si="0"/>
        <v>10</v>
      </c>
      <c r="Q9" s="656">
        <v>3</v>
      </c>
      <c r="R9" s="352" t="s">
        <v>63</v>
      </c>
      <c r="S9" s="477">
        <v>211</v>
      </c>
      <c r="T9" s="475"/>
    </row>
    <row r="10" spans="2:20" ht="13.8">
      <c r="B10" s="364">
        <v>4</v>
      </c>
      <c r="C10" s="357" t="s">
        <v>79</v>
      </c>
      <c r="D10" s="633">
        <v>1</v>
      </c>
      <c r="E10" s="634">
        <v>1</v>
      </c>
      <c r="F10" s="710">
        <v>1</v>
      </c>
      <c r="G10" s="711">
        <v>1</v>
      </c>
      <c r="H10" s="635">
        <v>1</v>
      </c>
      <c r="I10" s="635"/>
      <c r="J10" s="636">
        <v>1</v>
      </c>
      <c r="K10" s="636">
        <v>1</v>
      </c>
      <c r="L10" s="635">
        <v>1</v>
      </c>
      <c r="M10" s="635">
        <v>1</v>
      </c>
      <c r="N10" s="637"/>
      <c r="O10" s="654">
        <v>1</v>
      </c>
      <c r="P10" s="712">
        <f t="shared" si="0"/>
        <v>10</v>
      </c>
      <c r="Q10" s="655">
        <v>4</v>
      </c>
      <c r="R10" s="351" t="s">
        <v>33</v>
      </c>
      <c r="S10" s="477">
        <v>24</v>
      </c>
      <c r="T10" s="475"/>
    </row>
    <row r="11" spans="2:20" ht="13.8">
      <c r="B11" s="364">
        <v>5</v>
      </c>
      <c r="C11" s="709" t="s">
        <v>49</v>
      </c>
      <c r="D11" s="704"/>
      <c r="E11" s="705">
        <v>1</v>
      </c>
      <c r="F11" s="705">
        <v>1</v>
      </c>
      <c r="G11" s="695">
        <v>1</v>
      </c>
      <c r="H11" s="696">
        <v>1</v>
      </c>
      <c r="I11" s="696"/>
      <c r="J11" s="697">
        <v>1</v>
      </c>
      <c r="K11" s="697">
        <v>1</v>
      </c>
      <c r="L11" s="696">
        <v>1</v>
      </c>
      <c r="M11" s="696">
        <v>1</v>
      </c>
      <c r="N11" s="706">
        <v>1</v>
      </c>
      <c r="O11" s="707">
        <v>1</v>
      </c>
      <c r="P11" s="708">
        <f t="shared" si="0"/>
        <v>10</v>
      </c>
      <c r="Q11" s="655">
        <v>1</v>
      </c>
      <c r="R11" s="352" t="s">
        <v>32</v>
      </c>
      <c r="S11" s="477">
        <v>233</v>
      </c>
      <c r="T11" s="475"/>
    </row>
    <row r="12" spans="2:20" ht="13.8">
      <c r="B12" s="364">
        <v>6</v>
      </c>
      <c r="C12" s="352" t="s">
        <v>48</v>
      </c>
      <c r="D12" s="632"/>
      <c r="E12" s="628">
        <v>1</v>
      </c>
      <c r="F12" s="631">
        <v>1</v>
      </c>
      <c r="G12" s="626"/>
      <c r="H12" s="117">
        <v>1</v>
      </c>
      <c r="I12" s="117">
        <v>1</v>
      </c>
      <c r="J12" s="627">
        <v>1</v>
      </c>
      <c r="K12" s="627">
        <v>1</v>
      </c>
      <c r="L12" s="117">
        <v>1</v>
      </c>
      <c r="M12" s="117">
        <v>1</v>
      </c>
      <c r="N12" s="629">
        <v>1</v>
      </c>
      <c r="O12" s="653">
        <v>0</v>
      </c>
      <c r="P12" s="658">
        <f t="shared" si="0"/>
        <v>9</v>
      </c>
      <c r="Q12" s="656">
        <v>1</v>
      </c>
      <c r="R12" s="352" t="s">
        <v>49</v>
      </c>
      <c r="S12" s="477">
        <v>221</v>
      </c>
      <c r="T12" s="475"/>
    </row>
    <row r="13" spans="2:20" ht="13.8">
      <c r="B13" s="364">
        <v>7</v>
      </c>
      <c r="C13" s="352" t="s">
        <v>67</v>
      </c>
      <c r="D13" s="356"/>
      <c r="E13" s="628">
        <v>1</v>
      </c>
      <c r="F13" s="631">
        <v>1</v>
      </c>
      <c r="G13" s="626">
        <v>1</v>
      </c>
      <c r="H13" s="117">
        <v>1</v>
      </c>
      <c r="I13" s="117">
        <v>1</v>
      </c>
      <c r="J13" s="627">
        <v>1</v>
      </c>
      <c r="K13" s="627">
        <v>1</v>
      </c>
      <c r="L13" s="117"/>
      <c r="M13" s="117">
        <v>1</v>
      </c>
      <c r="N13" s="629"/>
      <c r="O13" s="653">
        <v>1</v>
      </c>
      <c r="P13" s="658">
        <f t="shared" si="0"/>
        <v>9</v>
      </c>
      <c r="Q13" s="655">
        <v>1</v>
      </c>
      <c r="R13" s="352" t="s">
        <v>50</v>
      </c>
      <c r="S13" s="477">
        <v>224</v>
      </c>
      <c r="T13" s="475"/>
    </row>
    <row r="14" spans="2:20" ht="13.8">
      <c r="B14" s="364">
        <v>8</v>
      </c>
      <c r="C14" s="351" t="s">
        <v>63</v>
      </c>
      <c r="D14" s="356">
        <v>1</v>
      </c>
      <c r="E14" s="628">
        <v>1</v>
      </c>
      <c r="F14" s="631">
        <v>1</v>
      </c>
      <c r="G14" s="626">
        <v>1</v>
      </c>
      <c r="H14" s="117"/>
      <c r="I14" s="117">
        <v>1</v>
      </c>
      <c r="J14" s="627">
        <v>1</v>
      </c>
      <c r="K14" s="627">
        <v>1</v>
      </c>
      <c r="L14" s="117">
        <v>1</v>
      </c>
      <c r="M14" s="117">
        <v>1</v>
      </c>
      <c r="N14" s="629"/>
      <c r="O14" s="653">
        <v>0</v>
      </c>
      <c r="P14" s="658">
        <f t="shared" si="0"/>
        <v>9</v>
      </c>
      <c r="Q14" s="655">
        <v>1</v>
      </c>
      <c r="R14" s="352" t="s">
        <v>67</v>
      </c>
      <c r="S14" s="477">
        <v>21</v>
      </c>
      <c r="T14" s="475"/>
    </row>
    <row r="15" spans="2:20" ht="13.8">
      <c r="B15" s="364">
        <v>9</v>
      </c>
      <c r="C15" s="351" t="s">
        <v>66</v>
      </c>
      <c r="D15" s="356">
        <v>1</v>
      </c>
      <c r="E15" s="628">
        <v>1</v>
      </c>
      <c r="F15" s="631"/>
      <c r="G15" s="626">
        <v>1</v>
      </c>
      <c r="H15" s="117">
        <v>1</v>
      </c>
      <c r="I15" s="117">
        <v>1</v>
      </c>
      <c r="J15" s="627">
        <v>1</v>
      </c>
      <c r="K15" s="627">
        <v>1</v>
      </c>
      <c r="L15" s="117"/>
      <c r="M15" s="117">
        <v>1</v>
      </c>
      <c r="N15" s="629">
        <v>1</v>
      </c>
      <c r="O15" s="653">
        <v>0</v>
      </c>
      <c r="P15" s="658">
        <f t="shared" si="0"/>
        <v>9</v>
      </c>
      <c r="Q15" s="656">
        <v>1</v>
      </c>
      <c r="R15" s="352" t="s">
        <v>39</v>
      </c>
      <c r="S15" s="477">
        <v>21</v>
      </c>
      <c r="T15" s="475"/>
    </row>
    <row r="16" spans="2:20" ht="13.8">
      <c r="B16" s="364">
        <v>10</v>
      </c>
      <c r="C16" s="355" t="s">
        <v>39</v>
      </c>
      <c r="D16" s="356">
        <v>1</v>
      </c>
      <c r="E16" s="628">
        <v>1</v>
      </c>
      <c r="F16" s="631">
        <v>1</v>
      </c>
      <c r="G16" s="626"/>
      <c r="H16" s="117">
        <v>1</v>
      </c>
      <c r="I16" s="117"/>
      <c r="J16" s="627">
        <v>1</v>
      </c>
      <c r="K16" s="627">
        <v>1</v>
      </c>
      <c r="L16" s="117"/>
      <c r="M16" s="117">
        <v>1</v>
      </c>
      <c r="N16" s="629">
        <v>1</v>
      </c>
      <c r="O16" s="653"/>
      <c r="P16" s="658">
        <f t="shared" ref="P16:P47" si="1">SUM(D16:N16)</f>
        <v>8</v>
      </c>
      <c r="Q16" s="655">
        <v>1</v>
      </c>
      <c r="R16" s="354" t="s">
        <v>52</v>
      </c>
      <c r="S16" s="477">
        <v>21</v>
      </c>
      <c r="T16" s="475"/>
    </row>
    <row r="17" spans="2:20" ht="13.8">
      <c r="B17" s="364">
        <v>11</v>
      </c>
      <c r="C17" s="352" t="s">
        <v>10</v>
      </c>
      <c r="D17" s="632">
        <v>1</v>
      </c>
      <c r="E17" s="628">
        <v>1</v>
      </c>
      <c r="F17" s="631">
        <v>1</v>
      </c>
      <c r="G17" s="626">
        <v>1</v>
      </c>
      <c r="H17" s="117"/>
      <c r="I17" s="117"/>
      <c r="J17" s="627">
        <v>1</v>
      </c>
      <c r="K17" s="627">
        <v>1</v>
      </c>
      <c r="L17" s="117">
        <v>1</v>
      </c>
      <c r="M17" s="117">
        <v>1</v>
      </c>
      <c r="N17" s="629"/>
      <c r="O17" s="653"/>
      <c r="P17" s="658">
        <f t="shared" si="1"/>
        <v>8</v>
      </c>
      <c r="Q17" s="655">
        <v>1</v>
      </c>
      <c r="R17" s="352" t="s">
        <v>79</v>
      </c>
      <c r="S17" s="477">
        <v>24</v>
      </c>
      <c r="T17" s="475"/>
    </row>
    <row r="18" spans="2:20" ht="13.8">
      <c r="B18" s="364">
        <v>12</v>
      </c>
      <c r="C18" s="352" t="s">
        <v>52</v>
      </c>
      <c r="D18" s="356">
        <v>1</v>
      </c>
      <c r="E18" s="628">
        <v>1</v>
      </c>
      <c r="F18" s="631">
        <v>1</v>
      </c>
      <c r="G18" s="626"/>
      <c r="H18" s="117">
        <v>1</v>
      </c>
      <c r="I18" s="117"/>
      <c r="J18" s="627">
        <v>1</v>
      </c>
      <c r="K18" s="627">
        <v>1</v>
      </c>
      <c r="L18" s="117">
        <v>1</v>
      </c>
      <c r="M18" s="117"/>
      <c r="N18" s="629">
        <v>1</v>
      </c>
      <c r="O18" s="653"/>
      <c r="P18" s="658">
        <f t="shared" si="1"/>
        <v>8</v>
      </c>
      <c r="Q18" s="656">
        <v>1</v>
      </c>
      <c r="R18" s="352" t="s">
        <v>73</v>
      </c>
      <c r="S18" s="477">
        <v>2</v>
      </c>
      <c r="T18" s="475"/>
    </row>
    <row r="19" spans="2:20" ht="13.8">
      <c r="B19" s="364">
        <v>13</v>
      </c>
      <c r="C19" s="352" t="s">
        <v>33</v>
      </c>
      <c r="D19" s="356">
        <v>1</v>
      </c>
      <c r="E19" s="628">
        <v>1</v>
      </c>
      <c r="F19" s="631">
        <v>1</v>
      </c>
      <c r="G19" s="626"/>
      <c r="H19" s="117">
        <v>1</v>
      </c>
      <c r="I19" s="117">
        <v>1</v>
      </c>
      <c r="J19" s="627">
        <v>1</v>
      </c>
      <c r="K19" s="627"/>
      <c r="L19" s="117">
        <v>1</v>
      </c>
      <c r="M19" s="117"/>
      <c r="N19" s="629">
        <v>1</v>
      </c>
      <c r="O19" s="653"/>
      <c r="P19" s="658">
        <f t="shared" si="1"/>
        <v>8</v>
      </c>
      <c r="Q19" s="655">
        <v>1</v>
      </c>
      <c r="R19" s="478" t="s">
        <v>12</v>
      </c>
      <c r="S19" s="477">
        <v>111</v>
      </c>
      <c r="T19" s="475"/>
    </row>
    <row r="20" spans="2:20" ht="13.8">
      <c r="B20" s="364">
        <v>14</v>
      </c>
      <c r="C20" s="352" t="s">
        <v>304</v>
      </c>
      <c r="D20" s="356">
        <v>1</v>
      </c>
      <c r="E20" s="628"/>
      <c r="F20" s="631">
        <v>1</v>
      </c>
      <c r="G20" s="626"/>
      <c r="H20" s="117">
        <v>1</v>
      </c>
      <c r="I20" s="117">
        <v>1</v>
      </c>
      <c r="J20" s="627">
        <v>1</v>
      </c>
      <c r="K20" s="627"/>
      <c r="L20" s="117">
        <v>1</v>
      </c>
      <c r="M20" s="117">
        <v>1</v>
      </c>
      <c r="N20" s="629">
        <v>1</v>
      </c>
      <c r="O20" s="653"/>
      <c r="P20" s="658">
        <f t="shared" si="1"/>
        <v>8</v>
      </c>
      <c r="Q20" s="655">
        <v>1</v>
      </c>
      <c r="R20" s="352" t="s">
        <v>48</v>
      </c>
      <c r="S20" s="477">
        <v>114</v>
      </c>
      <c r="T20" s="475"/>
    </row>
    <row r="21" spans="2:20" ht="13.8">
      <c r="B21" s="364">
        <v>15</v>
      </c>
      <c r="C21" s="351" t="s">
        <v>47</v>
      </c>
      <c r="D21" s="356"/>
      <c r="E21" s="628">
        <v>1</v>
      </c>
      <c r="F21" s="631">
        <v>1</v>
      </c>
      <c r="G21" s="626">
        <v>1</v>
      </c>
      <c r="H21" s="117">
        <v>1</v>
      </c>
      <c r="I21" s="117">
        <v>1</v>
      </c>
      <c r="J21" s="627">
        <v>1</v>
      </c>
      <c r="K21" s="627">
        <v>1</v>
      </c>
      <c r="L21" s="117"/>
      <c r="M21" s="117">
        <v>1</v>
      </c>
      <c r="N21" s="629"/>
      <c r="O21" s="653"/>
      <c r="P21" s="658">
        <f t="shared" si="1"/>
        <v>8</v>
      </c>
      <c r="Q21" s="656">
        <v>1</v>
      </c>
      <c r="R21" s="352" t="s">
        <v>122</v>
      </c>
      <c r="S21" s="477">
        <v>11</v>
      </c>
      <c r="T21" s="475"/>
    </row>
    <row r="22" spans="2:20" ht="13.8">
      <c r="B22" s="364">
        <v>16</v>
      </c>
      <c r="C22" s="352" t="s">
        <v>73</v>
      </c>
      <c r="D22" s="356"/>
      <c r="E22" s="628">
        <v>1</v>
      </c>
      <c r="F22" s="631">
        <v>1</v>
      </c>
      <c r="G22" s="626"/>
      <c r="H22" s="117"/>
      <c r="I22" s="117"/>
      <c r="J22" s="627">
        <v>1</v>
      </c>
      <c r="K22" s="627">
        <v>1</v>
      </c>
      <c r="L22" s="117">
        <v>1</v>
      </c>
      <c r="M22" s="117">
        <v>1</v>
      </c>
      <c r="N22" s="629">
        <v>1</v>
      </c>
      <c r="O22" s="653"/>
      <c r="P22" s="658">
        <f t="shared" si="1"/>
        <v>7</v>
      </c>
      <c r="Q22" s="655">
        <v>11</v>
      </c>
      <c r="R22" s="352" t="s">
        <v>9</v>
      </c>
      <c r="S22" s="477">
        <v>1</v>
      </c>
      <c r="T22" s="475"/>
    </row>
    <row r="23" spans="2:20" ht="13.8">
      <c r="B23" s="364">
        <v>17</v>
      </c>
      <c r="C23" s="352" t="s">
        <v>74</v>
      </c>
      <c r="D23" s="356">
        <v>1</v>
      </c>
      <c r="E23" s="628">
        <v>1</v>
      </c>
      <c r="F23" s="631">
        <v>1</v>
      </c>
      <c r="G23" s="626"/>
      <c r="H23" s="117"/>
      <c r="I23" s="117"/>
      <c r="J23" s="627">
        <v>1</v>
      </c>
      <c r="K23" s="627">
        <v>1</v>
      </c>
      <c r="L23" s="117">
        <v>1</v>
      </c>
      <c r="M23" s="117"/>
      <c r="N23" s="629">
        <v>1</v>
      </c>
      <c r="O23" s="653"/>
      <c r="P23" s="658">
        <f t="shared" si="1"/>
        <v>7</v>
      </c>
      <c r="Q23" s="655">
        <v>11</v>
      </c>
      <c r="R23" s="352" t="s">
        <v>10</v>
      </c>
      <c r="S23" s="477">
        <v>11</v>
      </c>
      <c r="T23" s="475"/>
    </row>
    <row r="24" spans="2:20" ht="13.8">
      <c r="B24" s="364">
        <v>18</v>
      </c>
      <c r="C24" s="352" t="s">
        <v>58</v>
      </c>
      <c r="D24" s="356"/>
      <c r="E24" s="628">
        <v>1</v>
      </c>
      <c r="F24" s="631"/>
      <c r="G24" s="626"/>
      <c r="H24" s="117">
        <v>1</v>
      </c>
      <c r="I24" s="117">
        <v>1</v>
      </c>
      <c r="J24" s="627">
        <v>1</v>
      </c>
      <c r="K24" s="627">
        <v>1</v>
      </c>
      <c r="L24" s="117"/>
      <c r="M24" s="117">
        <v>1</v>
      </c>
      <c r="N24" s="629"/>
      <c r="O24" s="653"/>
      <c r="P24" s="658">
        <f t="shared" si="1"/>
        <v>6</v>
      </c>
      <c r="Q24" s="656">
        <v>11</v>
      </c>
      <c r="R24" s="352" t="s">
        <v>127</v>
      </c>
      <c r="S24" s="477">
        <v>11</v>
      </c>
      <c r="T24" s="475"/>
    </row>
    <row r="25" spans="2:20" ht="13.8">
      <c r="B25" s="364">
        <v>19</v>
      </c>
      <c r="C25" s="352" t="s">
        <v>122</v>
      </c>
      <c r="D25" s="356">
        <v>1</v>
      </c>
      <c r="E25" s="628">
        <v>1</v>
      </c>
      <c r="F25" s="631">
        <v>1</v>
      </c>
      <c r="G25" s="626"/>
      <c r="H25" s="117">
        <v>1</v>
      </c>
      <c r="I25" s="117">
        <v>1</v>
      </c>
      <c r="J25" s="627">
        <v>1</v>
      </c>
      <c r="K25" s="627"/>
      <c r="L25" s="117"/>
      <c r="M25" s="117"/>
      <c r="N25" s="629"/>
      <c r="O25" s="653"/>
      <c r="P25" s="658">
        <f t="shared" si="1"/>
        <v>6</v>
      </c>
      <c r="Q25" s="655">
        <v>11</v>
      </c>
      <c r="R25" s="352" t="s">
        <v>43</v>
      </c>
      <c r="S25" s="477">
        <v>1</v>
      </c>
      <c r="T25" s="475"/>
    </row>
    <row r="26" spans="2:20" ht="13.8">
      <c r="B26" s="364">
        <v>20</v>
      </c>
      <c r="C26" s="352" t="s">
        <v>127</v>
      </c>
      <c r="D26" s="356">
        <v>1</v>
      </c>
      <c r="E26" s="628">
        <v>1</v>
      </c>
      <c r="F26" s="631">
        <v>1</v>
      </c>
      <c r="G26" s="626"/>
      <c r="H26" s="117">
        <v>1</v>
      </c>
      <c r="I26" s="117"/>
      <c r="J26" s="627"/>
      <c r="K26" s="627">
        <v>1</v>
      </c>
      <c r="L26" s="117"/>
      <c r="M26" s="117">
        <v>1</v>
      </c>
      <c r="N26" s="629"/>
      <c r="O26" s="653"/>
      <c r="P26" s="658">
        <f t="shared" si="1"/>
        <v>6</v>
      </c>
      <c r="Q26" s="655">
        <v>2</v>
      </c>
      <c r="R26" s="352" t="s">
        <v>11</v>
      </c>
      <c r="S26" s="477">
        <v>1</v>
      </c>
      <c r="T26" s="475"/>
    </row>
    <row r="27" spans="2:20" ht="13.8">
      <c r="B27" s="364">
        <v>21</v>
      </c>
      <c r="C27" s="352" t="s">
        <v>12</v>
      </c>
      <c r="D27" s="632">
        <v>1</v>
      </c>
      <c r="E27" s="628">
        <v>1</v>
      </c>
      <c r="F27" s="631">
        <v>1</v>
      </c>
      <c r="G27" s="626"/>
      <c r="H27" s="117">
        <v>1</v>
      </c>
      <c r="I27" s="117"/>
      <c r="J27" s="627">
        <v>1</v>
      </c>
      <c r="K27" s="627"/>
      <c r="L27" s="117"/>
      <c r="M27" s="117">
        <v>1</v>
      </c>
      <c r="N27" s="629"/>
      <c r="O27" s="653"/>
      <c r="P27" s="658">
        <f t="shared" si="1"/>
        <v>6</v>
      </c>
      <c r="Q27" s="656">
        <v>21</v>
      </c>
      <c r="R27" s="352" t="s">
        <v>62</v>
      </c>
      <c r="S27" s="477">
        <v>11</v>
      </c>
      <c r="T27" s="475"/>
    </row>
    <row r="28" spans="2:20" ht="13.8">
      <c r="B28" s="364">
        <v>22</v>
      </c>
      <c r="C28" s="352" t="s">
        <v>69</v>
      </c>
      <c r="D28" s="356"/>
      <c r="E28" s="628">
        <v>1</v>
      </c>
      <c r="F28" s="631"/>
      <c r="G28" s="626"/>
      <c r="H28" s="117">
        <v>1</v>
      </c>
      <c r="I28" s="117">
        <v>1</v>
      </c>
      <c r="J28" s="627">
        <v>1</v>
      </c>
      <c r="K28" s="627"/>
      <c r="L28" s="117">
        <v>1</v>
      </c>
      <c r="M28" s="117">
        <v>1</v>
      </c>
      <c r="N28" s="629"/>
      <c r="O28" s="653"/>
      <c r="P28" s="658">
        <f t="shared" si="1"/>
        <v>6</v>
      </c>
      <c r="Q28" s="655">
        <v>22</v>
      </c>
      <c r="R28" s="352" t="s">
        <v>189</v>
      </c>
      <c r="S28" s="477">
        <v>11</v>
      </c>
      <c r="T28" s="475"/>
    </row>
    <row r="29" spans="2:20" ht="13.8">
      <c r="B29" s="364">
        <v>23</v>
      </c>
      <c r="C29" s="352" t="s">
        <v>60</v>
      </c>
      <c r="D29" s="356"/>
      <c r="E29" s="628">
        <v>1</v>
      </c>
      <c r="F29" s="631"/>
      <c r="G29" s="626"/>
      <c r="H29" s="117">
        <v>1</v>
      </c>
      <c r="I29" s="117">
        <v>1</v>
      </c>
      <c r="J29" s="627">
        <v>1</v>
      </c>
      <c r="K29" s="627">
        <v>1</v>
      </c>
      <c r="L29" s="117"/>
      <c r="M29" s="117">
        <v>1</v>
      </c>
      <c r="N29" s="629"/>
      <c r="O29" s="653"/>
      <c r="P29" s="658">
        <f t="shared" si="1"/>
        <v>6</v>
      </c>
      <c r="Q29" s="655">
        <v>23</v>
      </c>
      <c r="R29" s="352" t="s">
        <v>131</v>
      </c>
      <c r="S29" s="477">
        <v>11</v>
      </c>
      <c r="T29" s="475"/>
    </row>
    <row r="30" spans="2:20" ht="13.8">
      <c r="B30" s="364">
        <v>24</v>
      </c>
      <c r="C30" s="352" t="s">
        <v>43</v>
      </c>
      <c r="D30" s="356">
        <v>1</v>
      </c>
      <c r="E30" s="628"/>
      <c r="F30" s="631"/>
      <c r="G30" s="626"/>
      <c r="H30" s="117"/>
      <c r="I30" s="117">
        <v>1</v>
      </c>
      <c r="J30" s="627">
        <v>1</v>
      </c>
      <c r="K30" s="627">
        <v>1</v>
      </c>
      <c r="L30" s="117">
        <v>1</v>
      </c>
      <c r="M30" s="117"/>
      <c r="N30" s="629"/>
      <c r="O30" s="653"/>
      <c r="P30" s="658">
        <f t="shared" si="1"/>
        <v>5</v>
      </c>
      <c r="Q30" s="656">
        <v>24</v>
      </c>
      <c r="R30" s="352" t="s">
        <v>58</v>
      </c>
      <c r="S30" s="477">
        <v>13</v>
      </c>
      <c r="T30" s="475"/>
    </row>
    <row r="31" spans="2:20" ht="13.8">
      <c r="B31" s="364">
        <v>25</v>
      </c>
      <c r="C31" s="355" t="s">
        <v>196</v>
      </c>
      <c r="D31" s="356">
        <v>1</v>
      </c>
      <c r="E31" s="628">
        <v>1</v>
      </c>
      <c r="F31" s="628">
        <v>1</v>
      </c>
      <c r="G31" s="626"/>
      <c r="H31" s="117"/>
      <c r="I31" s="117"/>
      <c r="J31" s="627"/>
      <c r="K31" s="627">
        <v>1</v>
      </c>
      <c r="L31" s="117"/>
      <c r="M31" s="117"/>
      <c r="N31" s="629">
        <v>1</v>
      </c>
      <c r="O31" s="653"/>
      <c r="P31" s="658">
        <f t="shared" si="1"/>
        <v>5</v>
      </c>
      <c r="Q31" s="655">
        <v>21</v>
      </c>
      <c r="R31" s="352" t="s">
        <v>74</v>
      </c>
      <c r="S31" s="477">
        <v>11</v>
      </c>
      <c r="T31" s="475"/>
    </row>
    <row r="32" spans="2:20" ht="13.8">
      <c r="B32" s="364">
        <v>26</v>
      </c>
      <c r="C32" s="352" t="s">
        <v>189</v>
      </c>
      <c r="D32" s="356">
        <v>1</v>
      </c>
      <c r="E32" s="628"/>
      <c r="F32" s="631">
        <v>1</v>
      </c>
      <c r="G32" s="626"/>
      <c r="H32" s="117">
        <v>1</v>
      </c>
      <c r="I32" s="117"/>
      <c r="J32" s="627">
        <v>1</v>
      </c>
      <c r="K32" s="627"/>
      <c r="L32" s="117">
        <v>1</v>
      </c>
      <c r="M32" s="117"/>
      <c r="N32" s="629"/>
      <c r="O32" s="653"/>
      <c r="P32" s="658">
        <f t="shared" si="1"/>
        <v>5</v>
      </c>
      <c r="Q32" s="655">
        <v>21</v>
      </c>
      <c r="R32" s="352" t="s">
        <v>83</v>
      </c>
      <c r="S32" s="477">
        <v>1</v>
      </c>
      <c r="T32" s="475"/>
    </row>
    <row r="33" spans="2:20" ht="13.8">
      <c r="B33" s="364">
        <v>27</v>
      </c>
      <c r="C33" s="352" t="s">
        <v>131</v>
      </c>
      <c r="D33" s="356"/>
      <c r="E33" s="628">
        <v>1</v>
      </c>
      <c r="F33" s="631"/>
      <c r="G33" s="626"/>
      <c r="H33" s="117">
        <v>1</v>
      </c>
      <c r="I33" s="117">
        <v>1</v>
      </c>
      <c r="J33" s="627"/>
      <c r="K33" s="627">
        <v>1</v>
      </c>
      <c r="L33" s="117"/>
      <c r="M33" s="117"/>
      <c r="N33" s="629">
        <v>1</v>
      </c>
      <c r="O33" s="653"/>
      <c r="P33" s="658">
        <f t="shared" si="1"/>
        <v>5</v>
      </c>
      <c r="Q33" s="656">
        <v>21</v>
      </c>
      <c r="R33" s="352" t="s">
        <v>69</v>
      </c>
      <c r="S33" s="477">
        <v>11</v>
      </c>
      <c r="T33" s="475"/>
    </row>
    <row r="34" spans="2:20" ht="13.8">
      <c r="B34" s="364">
        <v>28</v>
      </c>
      <c r="C34" s="352" t="s">
        <v>145</v>
      </c>
      <c r="D34" s="356"/>
      <c r="E34" s="628"/>
      <c r="F34" s="631"/>
      <c r="G34" s="626"/>
      <c r="H34" s="117"/>
      <c r="I34" s="117">
        <v>1</v>
      </c>
      <c r="J34" s="627">
        <v>1</v>
      </c>
      <c r="K34" s="627">
        <v>1</v>
      </c>
      <c r="L34" s="117"/>
      <c r="M34" s="117">
        <v>1</v>
      </c>
      <c r="N34" s="629"/>
      <c r="O34" s="653"/>
      <c r="P34" s="658">
        <f t="shared" si="1"/>
        <v>4</v>
      </c>
      <c r="Q34" s="655">
        <v>21</v>
      </c>
      <c r="R34" s="352" t="s">
        <v>60</v>
      </c>
      <c r="S34" s="477">
        <v>11</v>
      </c>
      <c r="T34" s="475"/>
    </row>
    <row r="35" spans="2:20" ht="13.8">
      <c r="B35" s="364">
        <v>29</v>
      </c>
      <c r="C35" s="352" t="s">
        <v>146</v>
      </c>
      <c r="D35" s="356">
        <v>1</v>
      </c>
      <c r="E35" s="628">
        <v>1</v>
      </c>
      <c r="F35" s="628"/>
      <c r="G35" s="626"/>
      <c r="H35" s="117"/>
      <c r="I35" s="117">
        <v>1</v>
      </c>
      <c r="J35" s="627"/>
      <c r="K35" s="627"/>
      <c r="L35" s="117">
        <v>1</v>
      </c>
      <c r="M35" s="117"/>
      <c r="N35" s="629"/>
      <c r="O35" s="653"/>
      <c r="P35" s="658">
        <f t="shared" si="1"/>
        <v>4</v>
      </c>
      <c r="Q35" s="655">
        <v>21</v>
      </c>
      <c r="R35" s="352" t="s">
        <v>97</v>
      </c>
      <c r="S35" s="477">
        <v>11</v>
      </c>
      <c r="T35" s="475"/>
    </row>
    <row r="36" spans="2:20" ht="13.8">
      <c r="B36" s="364">
        <v>30</v>
      </c>
      <c r="C36" s="352" t="s">
        <v>83</v>
      </c>
      <c r="D36" s="356">
        <v>1</v>
      </c>
      <c r="E36" s="628"/>
      <c r="F36" s="631">
        <v>1</v>
      </c>
      <c r="G36" s="626">
        <v>1</v>
      </c>
      <c r="H36" s="117"/>
      <c r="I36" s="117"/>
      <c r="J36" s="627"/>
      <c r="K36" s="627">
        <v>1</v>
      </c>
      <c r="L36" s="117"/>
      <c r="M36" s="117"/>
      <c r="N36" s="629"/>
      <c r="O36" s="653"/>
      <c r="P36" s="658">
        <f t="shared" si="1"/>
        <v>4</v>
      </c>
      <c r="Q36" s="656">
        <v>3</v>
      </c>
      <c r="R36" s="352" t="s">
        <v>99</v>
      </c>
      <c r="S36" s="477">
        <v>1</v>
      </c>
      <c r="T36" s="475"/>
    </row>
    <row r="37" spans="2:20" ht="13.8">
      <c r="B37" s="364">
        <v>31</v>
      </c>
      <c r="C37" s="352" t="s">
        <v>61</v>
      </c>
      <c r="D37" s="632"/>
      <c r="E37" s="628"/>
      <c r="F37" s="631"/>
      <c r="G37" s="626"/>
      <c r="H37" s="117">
        <v>1</v>
      </c>
      <c r="I37" s="117"/>
      <c r="J37" s="627"/>
      <c r="K37" s="627">
        <v>1</v>
      </c>
      <c r="L37" s="117">
        <v>1</v>
      </c>
      <c r="M37" s="117"/>
      <c r="N37" s="629">
        <v>1</v>
      </c>
      <c r="O37" s="653"/>
      <c r="P37" s="658">
        <f t="shared" si="1"/>
        <v>4</v>
      </c>
      <c r="Q37" s="655">
        <v>31</v>
      </c>
      <c r="R37" s="352" t="s">
        <v>61</v>
      </c>
      <c r="S37" s="477">
        <v>1</v>
      </c>
      <c r="T37" s="475"/>
    </row>
    <row r="38" spans="2:20" ht="13.8">
      <c r="B38" s="364">
        <v>32</v>
      </c>
      <c r="C38" s="355" t="s">
        <v>70</v>
      </c>
      <c r="D38" s="356">
        <v>1</v>
      </c>
      <c r="E38" s="628">
        <v>1</v>
      </c>
      <c r="F38" s="631">
        <v>1</v>
      </c>
      <c r="G38" s="626"/>
      <c r="H38" s="117"/>
      <c r="I38" s="117">
        <v>1</v>
      </c>
      <c r="J38" s="627"/>
      <c r="K38" s="627"/>
      <c r="L38" s="117"/>
      <c r="M38" s="117"/>
      <c r="N38" s="629"/>
      <c r="O38" s="653"/>
      <c r="P38" s="658">
        <f t="shared" si="1"/>
        <v>4</v>
      </c>
      <c r="Q38" s="655">
        <v>32</v>
      </c>
      <c r="R38" s="478" t="s">
        <v>31</v>
      </c>
      <c r="S38" s="477">
        <v>11</v>
      </c>
      <c r="T38" s="475"/>
    </row>
    <row r="39" spans="2:20" ht="13.8">
      <c r="B39" s="364">
        <v>33</v>
      </c>
      <c r="C39" s="352" t="s">
        <v>55</v>
      </c>
      <c r="D39" s="356"/>
      <c r="E39" s="628">
        <v>1</v>
      </c>
      <c r="F39" s="631"/>
      <c r="G39" s="626"/>
      <c r="H39" s="117"/>
      <c r="I39" s="117"/>
      <c r="J39" s="627">
        <v>1</v>
      </c>
      <c r="K39" s="627">
        <v>1</v>
      </c>
      <c r="L39" s="117"/>
      <c r="M39" s="117">
        <v>1</v>
      </c>
      <c r="N39" s="629"/>
      <c r="O39" s="653"/>
      <c r="P39" s="658">
        <f t="shared" si="1"/>
        <v>4</v>
      </c>
      <c r="Q39" s="656">
        <v>33</v>
      </c>
      <c r="R39" s="478" t="s">
        <v>98</v>
      </c>
      <c r="S39" s="477">
        <v>11</v>
      </c>
      <c r="T39" s="475"/>
    </row>
    <row r="40" spans="2:20" ht="13.8">
      <c r="B40" s="364">
        <v>34</v>
      </c>
      <c r="C40" s="352" t="s">
        <v>130</v>
      </c>
      <c r="D40" s="356"/>
      <c r="E40" s="628">
        <v>1</v>
      </c>
      <c r="F40" s="631"/>
      <c r="G40" s="626"/>
      <c r="H40" s="117"/>
      <c r="I40" s="117">
        <v>1</v>
      </c>
      <c r="J40" s="627">
        <v>1</v>
      </c>
      <c r="K40" s="627"/>
      <c r="L40" s="117"/>
      <c r="M40" s="117"/>
      <c r="N40" s="629">
        <v>1</v>
      </c>
      <c r="O40" s="653"/>
      <c r="P40" s="658">
        <f t="shared" si="1"/>
        <v>4</v>
      </c>
      <c r="Q40" s="655">
        <v>34</v>
      </c>
      <c r="R40" s="352" t="s">
        <v>76</v>
      </c>
      <c r="S40" s="477">
        <v>11</v>
      </c>
      <c r="T40" s="475"/>
    </row>
    <row r="41" spans="2:20" ht="13.8">
      <c r="B41" s="364">
        <v>35</v>
      </c>
      <c r="C41" s="352" t="s">
        <v>11</v>
      </c>
      <c r="D41" s="356">
        <v>1</v>
      </c>
      <c r="E41" s="628"/>
      <c r="F41" s="631"/>
      <c r="G41" s="626"/>
      <c r="H41" s="117"/>
      <c r="I41" s="117">
        <v>1</v>
      </c>
      <c r="J41" s="627">
        <v>1</v>
      </c>
      <c r="K41" s="627">
        <v>1</v>
      </c>
      <c r="L41" s="117"/>
      <c r="M41" s="117"/>
      <c r="N41" s="629"/>
      <c r="O41" s="653"/>
      <c r="P41" s="658">
        <f t="shared" si="1"/>
        <v>4</v>
      </c>
      <c r="Q41" s="655">
        <v>31</v>
      </c>
      <c r="R41" s="357" t="s">
        <v>51</v>
      </c>
      <c r="S41" s="479">
        <v>11</v>
      </c>
      <c r="T41" s="475"/>
    </row>
    <row r="42" spans="2:20" ht="13.8">
      <c r="B42" s="364">
        <v>36</v>
      </c>
      <c r="C42" s="352" t="s">
        <v>92</v>
      </c>
      <c r="D42" s="632">
        <v>1</v>
      </c>
      <c r="E42" s="628"/>
      <c r="F42" s="631"/>
      <c r="G42" s="626"/>
      <c r="H42" s="117"/>
      <c r="I42" s="117"/>
      <c r="J42" s="627">
        <v>1</v>
      </c>
      <c r="K42" s="627">
        <v>1</v>
      </c>
      <c r="L42" s="117"/>
      <c r="M42" s="117"/>
      <c r="N42" s="629">
        <v>1</v>
      </c>
      <c r="O42" s="653"/>
      <c r="P42" s="658">
        <f t="shared" si="1"/>
        <v>4</v>
      </c>
      <c r="Q42" s="656">
        <v>31</v>
      </c>
      <c r="R42" s="352" t="s">
        <v>125</v>
      </c>
      <c r="S42" s="477">
        <v>14</v>
      </c>
      <c r="T42" s="475"/>
    </row>
    <row r="43" spans="2:20" ht="13.8">
      <c r="B43" s="364">
        <v>37</v>
      </c>
      <c r="C43" s="352" t="s">
        <v>31</v>
      </c>
      <c r="D43" s="356"/>
      <c r="E43" s="628"/>
      <c r="F43" s="631">
        <v>1</v>
      </c>
      <c r="G43" s="626"/>
      <c r="H43" s="117">
        <v>1</v>
      </c>
      <c r="I43" s="117"/>
      <c r="J43" s="627">
        <v>1</v>
      </c>
      <c r="K43" s="627">
        <v>1</v>
      </c>
      <c r="L43" s="117"/>
      <c r="M43" s="117"/>
      <c r="N43" s="629"/>
      <c r="O43" s="653"/>
      <c r="P43" s="658">
        <f t="shared" si="1"/>
        <v>4</v>
      </c>
      <c r="Q43" s="655">
        <v>31</v>
      </c>
      <c r="R43" s="352" t="s">
        <v>130</v>
      </c>
      <c r="S43" s="477">
        <v>12</v>
      </c>
      <c r="T43" s="475"/>
    </row>
    <row r="44" spans="2:20" ht="13.8">
      <c r="B44" s="364">
        <v>38</v>
      </c>
      <c r="C44" s="352" t="s">
        <v>76</v>
      </c>
      <c r="D44" s="356">
        <v>1</v>
      </c>
      <c r="E44" s="628">
        <v>1</v>
      </c>
      <c r="F44" s="631"/>
      <c r="G44" s="626"/>
      <c r="H44" s="117">
        <v>1</v>
      </c>
      <c r="I44" s="117"/>
      <c r="J44" s="627"/>
      <c r="K44" s="627"/>
      <c r="L44" s="117">
        <v>1</v>
      </c>
      <c r="M44" s="117"/>
      <c r="N44" s="629"/>
      <c r="O44" s="653"/>
      <c r="P44" s="658">
        <f t="shared" si="1"/>
        <v>4</v>
      </c>
      <c r="Q44" s="655">
        <v>31</v>
      </c>
      <c r="R44" s="352" t="s">
        <v>53</v>
      </c>
      <c r="S44" s="477">
        <v>11</v>
      </c>
      <c r="T44" s="475"/>
    </row>
    <row r="45" spans="2:20" ht="13.8">
      <c r="B45" s="364">
        <v>39</v>
      </c>
      <c r="C45" s="358" t="s">
        <v>81</v>
      </c>
      <c r="D45" s="480">
        <v>1</v>
      </c>
      <c r="E45" s="628">
        <v>1</v>
      </c>
      <c r="F45" s="631"/>
      <c r="G45" s="626"/>
      <c r="H45" s="117"/>
      <c r="I45" s="117"/>
      <c r="J45" s="627"/>
      <c r="K45" s="627">
        <v>1</v>
      </c>
      <c r="L45" s="117"/>
      <c r="M45" s="117"/>
      <c r="N45" s="629"/>
      <c r="O45" s="653"/>
      <c r="P45" s="658">
        <f t="shared" si="1"/>
        <v>3</v>
      </c>
      <c r="Q45" s="656">
        <v>31</v>
      </c>
      <c r="R45" s="358" t="s">
        <v>42</v>
      </c>
      <c r="S45" s="477">
        <v>11</v>
      </c>
      <c r="T45" s="475"/>
    </row>
    <row r="46" spans="2:20" ht="13.8">
      <c r="B46" s="364">
        <v>40</v>
      </c>
      <c r="C46" s="355" t="s">
        <v>125</v>
      </c>
      <c r="D46" s="356">
        <v>1</v>
      </c>
      <c r="E46" s="628"/>
      <c r="F46" s="631">
        <v>1</v>
      </c>
      <c r="G46" s="626"/>
      <c r="H46" s="117"/>
      <c r="I46" s="117"/>
      <c r="J46" s="627"/>
      <c r="K46" s="627">
        <v>1</v>
      </c>
      <c r="L46" s="117"/>
      <c r="M46" s="117"/>
      <c r="N46" s="629"/>
      <c r="O46" s="653"/>
      <c r="P46" s="658">
        <f t="shared" si="1"/>
        <v>3</v>
      </c>
      <c r="Q46" s="655">
        <v>4</v>
      </c>
      <c r="R46" s="352" t="s">
        <v>82</v>
      </c>
      <c r="S46" s="477">
        <v>11</v>
      </c>
      <c r="T46" s="475"/>
    </row>
    <row r="47" spans="2:20" ht="13.8">
      <c r="B47" s="364">
        <v>41</v>
      </c>
      <c r="C47" s="352" t="s">
        <v>154</v>
      </c>
      <c r="D47" s="632"/>
      <c r="E47" s="628"/>
      <c r="F47" s="631"/>
      <c r="G47" s="626"/>
      <c r="H47" s="117"/>
      <c r="I47" s="117"/>
      <c r="J47" s="627">
        <v>1</v>
      </c>
      <c r="K47" s="627">
        <v>1</v>
      </c>
      <c r="L47" s="117"/>
      <c r="M47" s="117">
        <v>1</v>
      </c>
      <c r="N47" s="629"/>
      <c r="O47" s="653"/>
      <c r="P47" s="658">
        <f t="shared" si="1"/>
        <v>3</v>
      </c>
      <c r="Q47" s="655">
        <v>41</v>
      </c>
      <c r="R47" s="352" t="s">
        <v>196</v>
      </c>
      <c r="S47" s="477">
        <v>11</v>
      </c>
      <c r="T47" s="475"/>
    </row>
    <row r="48" spans="2:20" ht="13.8">
      <c r="B48" s="364">
        <v>42</v>
      </c>
      <c r="C48" s="352" t="s">
        <v>82</v>
      </c>
      <c r="D48" s="356">
        <v>1</v>
      </c>
      <c r="E48" s="628"/>
      <c r="F48" s="631"/>
      <c r="G48" s="626"/>
      <c r="H48" s="117"/>
      <c r="I48" s="117">
        <v>1</v>
      </c>
      <c r="J48" s="627"/>
      <c r="K48" s="627">
        <v>1</v>
      </c>
      <c r="L48" s="117"/>
      <c r="M48" s="117"/>
      <c r="N48" s="629"/>
      <c r="O48" s="653"/>
      <c r="P48" s="658">
        <f t="shared" ref="P48:P79" si="2">SUM(D48:N48)</f>
        <v>3</v>
      </c>
      <c r="Q48" s="656">
        <v>42</v>
      </c>
      <c r="R48" s="352" t="s">
        <v>92</v>
      </c>
      <c r="S48" s="477">
        <v>11</v>
      </c>
      <c r="T48" s="475"/>
    </row>
    <row r="49" spans="2:20" ht="13.8">
      <c r="B49" s="364">
        <v>43</v>
      </c>
      <c r="C49" s="352" t="s">
        <v>340</v>
      </c>
      <c r="D49" s="356"/>
      <c r="E49" s="628"/>
      <c r="F49" s="631"/>
      <c r="G49" s="626"/>
      <c r="H49" s="117"/>
      <c r="I49" s="117">
        <v>1</v>
      </c>
      <c r="J49" s="627">
        <v>1</v>
      </c>
      <c r="K49" s="627"/>
      <c r="L49" s="117">
        <v>1</v>
      </c>
      <c r="M49" s="117"/>
      <c r="N49" s="629"/>
      <c r="O49" s="653"/>
      <c r="P49" s="658">
        <f t="shared" si="2"/>
        <v>3</v>
      </c>
      <c r="Q49" s="655">
        <v>43</v>
      </c>
      <c r="R49" s="478" t="s">
        <v>80</v>
      </c>
      <c r="S49" s="477">
        <v>11</v>
      </c>
      <c r="T49" s="475"/>
    </row>
    <row r="50" spans="2:20" ht="13.8">
      <c r="B50" s="364">
        <v>44</v>
      </c>
      <c r="C50" s="352" t="s">
        <v>62</v>
      </c>
      <c r="D50" s="356">
        <v>1</v>
      </c>
      <c r="E50" s="628">
        <v>1</v>
      </c>
      <c r="F50" s="631"/>
      <c r="G50" s="626"/>
      <c r="H50" s="117"/>
      <c r="I50" s="117"/>
      <c r="J50" s="627"/>
      <c r="K50" s="627"/>
      <c r="L50" s="117"/>
      <c r="M50" s="117"/>
      <c r="N50" s="629">
        <v>1</v>
      </c>
      <c r="O50" s="653"/>
      <c r="P50" s="658">
        <f t="shared" si="2"/>
        <v>3</v>
      </c>
      <c r="Q50" s="655">
        <v>44</v>
      </c>
      <c r="R50" s="352" t="s">
        <v>54</v>
      </c>
      <c r="S50" s="477">
        <v>11</v>
      </c>
      <c r="T50" s="475"/>
    </row>
    <row r="51" spans="2:20" ht="13.8">
      <c r="B51" s="364">
        <v>45</v>
      </c>
      <c r="C51" s="352" t="s">
        <v>97</v>
      </c>
      <c r="D51" s="356"/>
      <c r="E51" s="628"/>
      <c r="F51" s="631"/>
      <c r="G51" s="626"/>
      <c r="H51" s="117"/>
      <c r="I51" s="117">
        <v>1</v>
      </c>
      <c r="J51" s="627">
        <v>1</v>
      </c>
      <c r="K51" s="627"/>
      <c r="L51" s="117">
        <v>1</v>
      </c>
      <c r="M51" s="117"/>
      <c r="N51" s="629"/>
      <c r="O51" s="653"/>
      <c r="P51" s="658">
        <f t="shared" si="2"/>
        <v>3</v>
      </c>
      <c r="Q51" s="656">
        <v>41</v>
      </c>
      <c r="R51" s="352" t="s">
        <v>91</v>
      </c>
      <c r="S51" s="477">
        <v>11</v>
      </c>
      <c r="T51" s="475"/>
    </row>
    <row r="52" spans="2:20" ht="13.8">
      <c r="B52" s="364">
        <v>46</v>
      </c>
      <c r="C52" s="352" t="s">
        <v>98</v>
      </c>
      <c r="D52" s="356">
        <v>1</v>
      </c>
      <c r="E52" s="628">
        <v>1</v>
      </c>
      <c r="F52" s="631"/>
      <c r="G52" s="626"/>
      <c r="H52" s="117"/>
      <c r="I52" s="117">
        <v>1</v>
      </c>
      <c r="J52" s="627"/>
      <c r="K52" s="627"/>
      <c r="L52" s="117"/>
      <c r="M52" s="117"/>
      <c r="N52" s="629"/>
      <c r="O52" s="653"/>
      <c r="P52" s="658">
        <f t="shared" si="2"/>
        <v>3</v>
      </c>
      <c r="Q52" s="655">
        <v>41</v>
      </c>
      <c r="R52" s="478" t="s">
        <v>70</v>
      </c>
      <c r="S52" s="477">
        <v>12</v>
      </c>
      <c r="T52" s="475"/>
    </row>
    <row r="53" spans="2:20" ht="13.8">
      <c r="B53" s="364">
        <v>47</v>
      </c>
      <c r="C53" s="357" t="s">
        <v>42</v>
      </c>
      <c r="D53" s="633">
        <v>1</v>
      </c>
      <c r="E53" s="634"/>
      <c r="F53" s="634"/>
      <c r="G53" s="626"/>
      <c r="H53" s="635"/>
      <c r="I53" s="635">
        <v>1</v>
      </c>
      <c r="J53" s="636">
        <v>1</v>
      </c>
      <c r="K53" s="636"/>
      <c r="L53" s="635"/>
      <c r="M53" s="635"/>
      <c r="N53" s="637"/>
      <c r="O53" s="654"/>
      <c r="P53" s="658">
        <f t="shared" si="2"/>
        <v>3</v>
      </c>
      <c r="Q53" s="655">
        <v>41</v>
      </c>
      <c r="R53" s="352" t="s">
        <v>68</v>
      </c>
      <c r="S53" s="477">
        <v>12</v>
      </c>
      <c r="T53" s="475"/>
    </row>
    <row r="54" spans="2:20" ht="13.8">
      <c r="B54" s="364">
        <v>48</v>
      </c>
      <c r="C54" s="352" t="s">
        <v>188</v>
      </c>
      <c r="D54" s="356">
        <v>1</v>
      </c>
      <c r="E54" s="628"/>
      <c r="F54" s="631">
        <v>1</v>
      </c>
      <c r="G54" s="626"/>
      <c r="H54" s="117"/>
      <c r="I54" s="117"/>
      <c r="J54" s="627"/>
      <c r="K54" s="627">
        <v>1</v>
      </c>
      <c r="L54" s="117"/>
      <c r="M54" s="117"/>
      <c r="N54" s="629"/>
      <c r="O54" s="653"/>
      <c r="P54" s="658">
        <f t="shared" si="2"/>
        <v>3</v>
      </c>
      <c r="Q54" s="656">
        <v>41</v>
      </c>
      <c r="R54" s="352" t="s">
        <v>126</v>
      </c>
      <c r="S54" s="477">
        <v>11</v>
      </c>
      <c r="T54" s="475"/>
    </row>
    <row r="55" spans="2:20" ht="13.8">
      <c r="B55" s="364">
        <v>49</v>
      </c>
      <c r="C55" s="355" t="s">
        <v>99</v>
      </c>
      <c r="D55" s="356"/>
      <c r="E55" s="628"/>
      <c r="F55" s="631"/>
      <c r="G55" s="626"/>
      <c r="H55" s="117"/>
      <c r="I55" s="117"/>
      <c r="J55" s="627"/>
      <c r="K55" s="627">
        <v>1</v>
      </c>
      <c r="L55" s="117">
        <v>1</v>
      </c>
      <c r="M55" s="117">
        <v>1</v>
      </c>
      <c r="N55" s="629"/>
      <c r="O55" s="653"/>
      <c r="P55" s="658">
        <f t="shared" si="2"/>
        <v>3</v>
      </c>
      <c r="Q55" s="655">
        <v>41</v>
      </c>
      <c r="R55" s="352" t="s">
        <v>13</v>
      </c>
      <c r="S55" s="477">
        <v>11</v>
      </c>
      <c r="T55" s="475"/>
    </row>
    <row r="56" spans="2:20" ht="13.8">
      <c r="B56" s="364">
        <v>50</v>
      </c>
      <c r="C56" s="352" t="s">
        <v>68</v>
      </c>
      <c r="D56" s="356">
        <v>1</v>
      </c>
      <c r="E56" s="628">
        <v>1</v>
      </c>
      <c r="F56" s="631"/>
      <c r="G56" s="626"/>
      <c r="H56" s="117"/>
      <c r="I56" s="117">
        <v>1</v>
      </c>
      <c r="J56" s="627"/>
      <c r="K56" s="627"/>
      <c r="L56" s="117"/>
      <c r="M56" s="117"/>
      <c r="N56" s="629"/>
      <c r="O56" s="653"/>
      <c r="P56" s="658">
        <f t="shared" si="2"/>
        <v>3</v>
      </c>
      <c r="Q56" s="655">
        <v>1</v>
      </c>
      <c r="R56" s="352" t="s">
        <v>152</v>
      </c>
      <c r="S56" s="477">
        <v>11</v>
      </c>
      <c r="T56" s="475"/>
    </row>
    <row r="57" spans="2:20" ht="13.8">
      <c r="B57" s="364">
        <v>51</v>
      </c>
      <c r="C57" s="352" t="s">
        <v>166</v>
      </c>
      <c r="D57" s="356"/>
      <c r="E57" s="628"/>
      <c r="F57" s="631"/>
      <c r="G57" s="626">
        <v>1</v>
      </c>
      <c r="H57" s="117"/>
      <c r="I57" s="117"/>
      <c r="J57" s="627">
        <v>1</v>
      </c>
      <c r="K57" s="627">
        <v>1</v>
      </c>
      <c r="L57" s="117"/>
      <c r="M57" s="117"/>
      <c r="N57" s="629"/>
      <c r="O57" s="653"/>
      <c r="P57" s="658">
        <f t="shared" si="2"/>
        <v>3</v>
      </c>
      <c r="Q57" s="656">
        <v>11</v>
      </c>
      <c r="R57" s="352" t="s">
        <v>188</v>
      </c>
      <c r="S57" s="474">
        <v>14</v>
      </c>
      <c r="T57" s="475"/>
    </row>
    <row r="58" spans="2:20" ht="13.8">
      <c r="B58" s="364">
        <v>52</v>
      </c>
      <c r="C58" s="352" t="s">
        <v>126</v>
      </c>
      <c r="D58" s="632"/>
      <c r="E58" s="628"/>
      <c r="F58" s="631"/>
      <c r="G58" s="626"/>
      <c r="H58" s="117"/>
      <c r="I58" s="117"/>
      <c r="J58" s="627"/>
      <c r="K58" s="627">
        <v>1</v>
      </c>
      <c r="L58" s="117"/>
      <c r="M58" s="117"/>
      <c r="N58" s="629">
        <v>1</v>
      </c>
      <c r="O58" s="653"/>
      <c r="P58" s="658">
        <f t="shared" si="2"/>
        <v>2</v>
      </c>
      <c r="Q58" s="655">
        <v>12</v>
      </c>
      <c r="R58" s="352" t="s">
        <v>89</v>
      </c>
      <c r="S58" s="477">
        <v>1</v>
      </c>
      <c r="T58" s="475"/>
    </row>
    <row r="59" spans="2:20" ht="13.8">
      <c r="B59" s="364">
        <v>53</v>
      </c>
      <c r="C59" s="352" t="s">
        <v>170</v>
      </c>
      <c r="D59" s="356">
        <v>1</v>
      </c>
      <c r="E59" s="628"/>
      <c r="F59" s="631"/>
      <c r="G59" s="626"/>
      <c r="H59" s="117">
        <v>1</v>
      </c>
      <c r="I59" s="117"/>
      <c r="J59" s="627"/>
      <c r="K59" s="627"/>
      <c r="L59" s="117"/>
      <c r="M59" s="117"/>
      <c r="N59" s="629"/>
      <c r="O59" s="653"/>
      <c r="P59" s="658">
        <f t="shared" si="2"/>
        <v>2</v>
      </c>
      <c r="Q59" s="655">
        <v>13</v>
      </c>
      <c r="R59" s="352" t="s">
        <v>304</v>
      </c>
      <c r="S59" s="477">
        <v>1</v>
      </c>
      <c r="T59" s="475"/>
    </row>
    <row r="60" spans="2:20" ht="13.8">
      <c r="B60" s="364">
        <v>54</v>
      </c>
      <c r="C60" s="325" t="s">
        <v>197</v>
      </c>
      <c r="D60" s="356"/>
      <c r="E60" s="628"/>
      <c r="F60" s="631"/>
      <c r="G60" s="626">
        <v>1</v>
      </c>
      <c r="H60" s="117"/>
      <c r="I60" s="117">
        <v>1</v>
      </c>
      <c r="J60" s="627"/>
      <c r="K60" s="627"/>
      <c r="L60" s="117"/>
      <c r="M60" s="117"/>
      <c r="N60" s="629"/>
      <c r="O60" s="653"/>
      <c r="P60" s="658">
        <f t="shared" si="2"/>
        <v>2</v>
      </c>
      <c r="Q60" s="656">
        <v>14</v>
      </c>
      <c r="R60" s="352" t="s">
        <v>14</v>
      </c>
      <c r="S60" s="477">
        <v>1</v>
      </c>
      <c r="T60" s="475"/>
    </row>
    <row r="61" spans="2:20" ht="13.8">
      <c r="B61" s="364">
        <v>55</v>
      </c>
      <c r="C61" s="355" t="s">
        <v>138</v>
      </c>
      <c r="D61" s="356">
        <v>1</v>
      </c>
      <c r="E61" s="628"/>
      <c r="F61" s="631">
        <v>1</v>
      </c>
      <c r="G61" s="626"/>
      <c r="H61" s="117"/>
      <c r="I61" s="117"/>
      <c r="J61" s="627"/>
      <c r="K61" s="627"/>
      <c r="L61" s="117"/>
      <c r="M61" s="117"/>
      <c r="N61" s="629"/>
      <c r="O61" s="653"/>
      <c r="P61" s="658">
        <f t="shared" si="2"/>
        <v>2</v>
      </c>
      <c r="Q61" s="655">
        <v>11</v>
      </c>
      <c r="R61" s="352" t="s">
        <v>96</v>
      </c>
      <c r="S61" s="477">
        <v>11</v>
      </c>
      <c r="T61" s="475"/>
    </row>
    <row r="62" spans="2:20" ht="13.8">
      <c r="B62" s="364">
        <v>56</v>
      </c>
      <c r="C62" s="352" t="s">
        <v>54</v>
      </c>
      <c r="D62" s="356">
        <v>1</v>
      </c>
      <c r="E62" s="628">
        <v>1</v>
      </c>
      <c r="F62" s="631"/>
      <c r="G62" s="626"/>
      <c r="H62" s="117"/>
      <c r="I62" s="117"/>
      <c r="J62" s="627"/>
      <c r="K62" s="627"/>
      <c r="L62" s="117"/>
      <c r="M62" s="117"/>
      <c r="N62" s="629"/>
      <c r="O62" s="653"/>
      <c r="P62" s="658">
        <f t="shared" si="2"/>
        <v>2</v>
      </c>
      <c r="Q62" s="655">
        <v>11</v>
      </c>
      <c r="R62" s="478" t="s">
        <v>170</v>
      </c>
      <c r="S62" s="477">
        <v>11</v>
      </c>
      <c r="T62" s="475"/>
    </row>
    <row r="63" spans="2:20" ht="13.8">
      <c r="B63" s="364">
        <v>57</v>
      </c>
      <c r="C63" s="352" t="s">
        <v>57</v>
      </c>
      <c r="D63" s="356"/>
      <c r="E63" s="628">
        <v>1</v>
      </c>
      <c r="F63" s="628"/>
      <c r="G63" s="626"/>
      <c r="H63" s="117"/>
      <c r="I63" s="117"/>
      <c r="J63" s="627"/>
      <c r="K63" s="627">
        <v>1</v>
      </c>
      <c r="L63" s="117"/>
      <c r="M63" s="117"/>
      <c r="N63" s="629"/>
      <c r="O63" s="653"/>
      <c r="P63" s="658">
        <f t="shared" si="2"/>
        <v>2</v>
      </c>
      <c r="Q63" s="656">
        <v>11</v>
      </c>
      <c r="R63" s="478" t="s">
        <v>57</v>
      </c>
      <c r="S63" s="477">
        <v>11</v>
      </c>
      <c r="T63" s="475"/>
    </row>
    <row r="64" spans="2:20" ht="13.8">
      <c r="B64" s="364">
        <v>58</v>
      </c>
      <c r="C64" s="352" t="s">
        <v>155</v>
      </c>
      <c r="D64" s="356"/>
      <c r="E64" s="628"/>
      <c r="F64" s="628"/>
      <c r="G64" s="626"/>
      <c r="H64" s="117"/>
      <c r="I64" s="117"/>
      <c r="J64" s="627"/>
      <c r="K64" s="627">
        <v>1</v>
      </c>
      <c r="L64" s="117"/>
      <c r="M64" s="117"/>
      <c r="N64" s="629">
        <v>1</v>
      </c>
      <c r="O64" s="653"/>
      <c r="P64" s="658">
        <f t="shared" si="2"/>
        <v>2</v>
      </c>
      <c r="Q64" s="655">
        <v>11</v>
      </c>
      <c r="R64" s="478" t="s">
        <v>146</v>
      </c>
      <c r="S64" s="477">
        <v>11</v>
      </c>
      <c r="T64" s="475"/>
    </row>
    <row r="65" spans="2:20" ht="13.8">
      <c r="B65" s="364">
        <v>59</v>
      </c>
      <c r="C65" s="352" t="s">
        <v>135</v>
      </c>
      <c r="D65" s="480">
        <v>1</v>
      </c>
      <c r="E65" s="628"/>
      <c r="F65" s="628"/>
      <c r="G65" s="626"/>
      <c r="H65" s="117"/>
      <c r="I65" s="117"/>
      <c r="J65" s="627"/>
      <c r="K65" s="627"/>
      <c r="L65" s="117"/>
      <c r="M65" s="117"/>
      <c r="N65" s="629">
        <v>1</v>
      </c>
      <c r="O65" s="653"/>
      <c r="P65" s="658">
        <f t="shared" si="2"/>
        <v>2</v>
      </c>
      <c r="Q65" s="655">
        <v>11</v>
      </c>
      <c r="R65" s="352" t="s">
        <v>141</v>
      </c>
      <c r="S65" s="477">
        <v>11</v>
      </c>
      <c r="T65" s="475"/>
    </row>
    <row r="66" spans="2:20" ht="13.8">
      <c r="B66" s="364">
        <v>60</v>
      </c>
      <c r="C66" s="358" t="s">
        <v>89</v>
      </c>
      <c r="D66" s="356"/>
      <c r="E66" s="628"/>
      <c r="F66" s="631"/>
      <c r="G66" s="626"/>
      <c r="H66" s="117"/>
      <c r="I66" s="117"/>
      <c r="J66" s="627"/>
      <c r="K66" s="627">
        <v>1</v>
      </c>
      <c r="L66" s="117"/>
      <c r="M66" s="117">
        <v>1</v>
      </c>
      <c r="N66" s="629"/>
      <c r="O66" s="653"/>
      <c r="P66" s="658">
        <f t="shared" si="2"/>
        <v>2</v>
      </c>
      <c r="Q66" s="656">
        <v>1</v>
      </c>
      <c r="R66" s="358" t="s">
        <v>55</v>
      </c>
      <c r="S66" s="477">
        <v>11</v>
      </c>
      <c r="T66" s="475"/>
    </row>
    <row r="67" spans="2:20" ht="13.8">
      <c r="B67" s="364">
        <v>61</v>
      </c>
      <c r="C67" s="352" t="s">
        <v>13</v>
      </c>
      <c r="D67" s="481"/>
      <c r="E67" s="624">
        <v>1</v>
      </c>
      <c r="F67" s="625">
        <v>1</v>
      </c>
      <c r="G67" s="626"/>
      <c r="H67" s="117"/>
      <c r="I67" s="117"/>
      <c r="J67" s="627"/>
      <c r="K67" s="627"/>
      <c r="L67" s="117"/>
      <c r="M67" s="117"/>
      <c r="N67" s="629"/>
      <c r="O67" s="653"/>
      <c r="P67" s="658">
        <f t="shared" si="2"/>
        <v>2</v>
      </c>
      <c r="Q67" s="655">
        <v>11</v>
      </c>
      <c r="R67" s="352" t="s">
        <v>124</v>
      </c>
      <c r="S67" s="477">
        <v>14</v>
      </c>
      <c r="T67" s="475"/>
    </row>
    <row r="68" spans="2:20" ht="13.8">
      <c r="B68" s="364">
        <v>62</v>
      </c>
      <c r="C68" s="352" t="s">
        <v>96</v>
      </c>
      <c r="D68" s="632">
        <v>1</v>
      </c>
      <c r="E68" s="628">
        <v>1</v>
      </c>
      <c r="F68" s="631"/>
      <c r="G68" s="626"/>
      <c r="H68" s="117"/>
      <c r="I68" s="117"/>
      <c r="J68" s="627"/>
      <c r="K68" s="627"/>
      <c r="L68" s="117"/>
      <c r="M68" s="117"/>
      <c r="N68" s="629"/>
      <c r="O68" s="653"/>
      <c r="P68" s="658">
        <f t="shared" si="2"/>
        <v>2</v>
      </c>
      <c r="Q68" s="655">
        <v>12</v>
      </c>
      <c r="R68" s="352" t="s">
        <v>94</v>
      </c>
      <c r="S68" s="477">
        <v>13</v>
      </c>
      <c r="T68" s="475"/>
    </row>
    <row r="69" spans="2:20" ht="13.8">
      <c r="B69" s="364">
        <v>63</v>
      </c>
      <c r="C69" s="352" t="s">
        <v>128</v>
      </c>
      <c r="D69" s="356"/>
      <c r="E69" s="628"/>
      <c r="F69" s="631"/>
      <c r="G69" s="626"/>
      <c r="H69" s="117"/>
      <c r="I69" s="117"/>
      <c r="J69" s="627">
        <v>1</v>
      </c>
      <c r="K69" s="627">
        <v>1</v>
      </c>
      <c r="L69" s="117"/>
      <c r="M69" s="117"/>
      <c r="N69" s="629"/>
      <c r="O69" s="653"/>
      <c r="P69" s="658">
        <f t="shared" si="2"/>
        <v>2</v>
      </c>
      <c r="Q69" s="656">
        <v>13</v>
      </c>
      <c r="R69" s="478" t="s">
        <v>90</v>
      </c>
      <c r="S69" s="477">
        <v>12</v>
      </c>
      <c r="T69" s="475"/>
    </row>
    <row r="70" spans="2:20" ht="13.8">
      <c r="B70" s="364">
        <v>64</v>
      </c>
      <c r="C70" s="352" t="s">
        <v>163</v>
      </c>
      <c r="D70" s="356"/>
      <c r="E70" s="628"/>
      <c r="F70" s="631"/>
      <c r="G70" s="626"/>
      <c r="H70" s="117"/>
      <c r="I70" s="117">
        <v>1</v>
      </c>
      <c r="J70" s="627">
        <v>1</v>
      </c>
      <c r="K70" s="627"/>
      <c r="L70" s="117"/>
      <c r="M70" s="117"/>
      <c r="N70" s="629"/>
      <c r="O70" s="653"/>
      <c r="P70" s="658">
        <f t="shared" si="2"/>
        <v>2</v>
      </c>
      <c r="Q70" s="655">
        <v>14</v>
      </c>
      <c r="R70" s="478" t="s">
        <v>128</v>
      </c>
      <c r="S70" s="477">
        <v>12</v>
      </c>
      <c r="T70" s="475"/>
    </row>
    <row r="71" spans="2:20" ht="13.8">
      <c r="B71" s="364">
        <v>65</v>
      </c>
      <c r="C71" s="352" t="s">
        <v>171</v>
      </c>
      <c r="D71" s="356"/>
      <c r="E71" s="628"/>
      <c r="F71" s="631">
        <v>1</v>
      </c>
      <c r="G71" s="626"/>
      <c r="H71" s="117"/>
      <c r="I71" s="117"/>
      <c r="J71" s="627"/>
      <c r="K71" s="627"/>
      <c r="L71" s="117">
        <v>1</v>
      </c>
      <c r="M71" s="117"/>
      <c r="N71" s="629"/>
      <c r="O71" s="653"/>
      <c r="P71" s="658">
        <f t="shared" si="2"/>
        <v>2</v>
      </c>
      <c r="Q71" s="655">
        <v>11</v>
      </c>
      <c r="R71" s="352" t="s">
        <v>123</v>
      </c>
      <c r="S71" s="477">
        <v>11</v>
      </c>
      <c r="T71" s="475"/>
    </row>
    <row r="72" spans="2:20" ht="13.8">
      <c r="B72" s="364">
        <v>66</v>
      </c>
      <c r="C72" s="352" t="s">
        <v>80</v>
      </c>
      <c r="D72" s="356"/>
      <c r="E72" s="628">
        <v>1</v>
      </c>
      <c r="F72" s="631">
        <v>1</v>
      </c>
      <c r="G72" s="626"/>
      <c r="H72" s="117"/>
      <c r="I72" s="117"/>
      <c r="J72" s="627"/>
      <c r="K72" s="627"/>
      <c r="L72" s="117"/>
      <c r="M72" s="117"/>
      <c r="N72" s="629"/>
      <c r="O72" s="653"/>
      <c r="P72" s="658">
        <f t="shared" si="2"/>
        <v>2</v>
      </c>
      <c r="Q72" s="656">
        <v>11</v>
      </c>
      <c r="R72" s="352" t="s">
        <v>129</v>
      </c>
      <c r="S72" s="477">
        <v>11</v>
      </c>
      <c r="T72" s="475"/>
    </row>
    <row r="73" spans="2:20" ht="13.8">
      <c r="B73" s="364">
        <v>67</v>
      </c>
      <c r="C73" s="352" t="s">
        <v>51</v>
      </c>
      <c r="D73" s="356"/>
      <c r="E73" s="628"/>
      <c r="F73" s="631"/>
      <c r="G73" s="626"/>
      <c r="H73" s="117"/>
      <c r="I73" s="117"/>
      <c r="J73" s="627"/>
      <c r="K73" s="627">
        <v>1</v>
      </c>
      <c r="L73" s="117"/>
      <c r="M73" s="117"/>
      <c r="N73" s="629">
        <v>1</v>
      </c>
      <c r="O73" s="653"/>
      <c r="P73" s="658">
        <f t="shared" si="2"/>
        <v>2</v>
      </c>
      <c r="Q73" s="655">
        <v>11</v>
      </c>
      <c r="R73" s="352" t="s">
        <v>81</v>
      </c>
      <c r="S73" s="477">
        <v>41</v>
      </c>
      <c r="T73" s="475"/>
    </row>
    <row r="74" spans="2:20" ht="13.8">
      <c r="B74" s="364">
        <v>68</v>
      </c>
      <c r="C74" s="352" t="s">
        <v>152</v>
      </c>
      <c r="D74" s="356"/>
      <c r="E74" s="628"/>
      <c r="F74" s="631"/>
      <c r="G74" s="626"/>
      <c r="H74" s="117">
        <v>1</v>
      </c>
      <c r="I74" s="117">
        <v>1</v>
      </c>
      <c r="J74" s="627"/>
      <c r="K74" s="627"/>
      <c r="L74" s="117"/>
      <c r="M74" s="117"/>
      <c r="N74" s="629"/>
      <c r="O74" s="653"/>
      <c r="P74" s="658">
        <f t="shared" si="2"/>
        <v>2</v>
      </c>
      <c r="Q74" s="655">
        <v>11</v>
      </c>
      <c r="R74" s="352" t="s">
        <v>138</v>
      </c>
      <c r="S74" s="477">
        <v>41</v>
      </c>
      <c r="T74" s="475"/>
    </row>
    <row r="75" spans="2:20" ht="13.8">
      <c r="B75" s="364">
        <v>69</v>
      </c>
      <c r="C75" s="352" t="s">
        <v>153</v>
      </c>
      <c r="D75" s="356"/>
      <c r="E75" s="628"/>
      <c r="F75" s="631">
        <v>1</v>
      </c>
      <c r="G75" s="626"/>
      <c r="H75" s="117"/>
      <c r="I75" s="117"/>
      <c r="J75" s="627"/>
      <c r="K75" s="627"/>
      <c r="L75" s="117"/>
      <c r="M75" s="117"/>
      <c r="N75" s="629"/>
      <c r="O75" s="653"/>
      <c r="P75" s="658">
        <f t="shared" si="2"/>
        <v>1</v>
      </c>
      <c r="Q75" s="656">
        <v>11</v>
      </c>
      <c r="R75" s="352" t="s">
        <v>88</v>
      </c>
      <c r="S75" s="477">
        <v>41</v>
      </c>
      <c r="T75" s="475"/>
    </row>
    <row r="76" spans="2:20" ht="13.8">
      <c r="B76" s="364">
        <v>70</v>
      </c>
      <c r="C76" s="325" t="s">
        <v>192</v>
      </c>
      <c r="D76" s="356"/>
      <c r="E76" s="628"/>
      <c r="F76" s="631"/>
      <c r="G76" s="626"/>
      <c r="H76" s="117"/>
      <c r="I76" s="117"/>
      <c r="J76" s="627"/>
      <c r="K76" s="627"/>
      <c r="L76" s="117"/>
      <c r="M76" s="117">
        <v>1</v>
      </c>
      <c r="N76" s="629"/>
      <c r="O76" s="653"/>
      <c r="P76" s="658">
        <f t="shared" si="2"/>
        <v>1</v>
      </c>
      <c r="Q76" s="655">
        <v>1</v>
      </c>
      <c r="R76" s="352" t="s">
        <v>87</v>
      </c>
      <c r="S76" s="477">
        <v>41</v>
      </c>
      <c r="T76" s="475"/>
    </row>
    <row r="77" spans="2:20" ht="13.8">
      <c r="B77" s="364">
        <v>71</v>
      </c>
      <c r="C77" s="352" t="s">
        <v>172</v>
      </c>
      <c r="D77" s="632">
        <v>1</v>
      </c>
      <c r="E77" s="628"/>
      <c r="F77" s="631"/>
      <c r="G77" s="626"/>
      <c r="H77" s="117"/>
      <c r="I77" s="117"/>
      <c r="J77" s="627"/>
      <c r="K77" s="627"/>
      <c r="L77" s="117"/>
      <c r="M77" s="117"/>
      <c r="N77" s="629"/>
      <c r="O77" s="653"/>
      <c r="P77" s="658">
        <f t="shared" si="2"/>
        <v>1</v>
      </c>
      <c r="Q77" s="655">
        <v>11</v>
      </c>
      <c r="R77" s="359" t="s">
        <v>95</v>
      </c>
      <c r="S77" s="477">
        <v>41</v>
      </c>
      <c r="T77" s="475"/>
    </row>
    <row r="78" spans="2:20" ht="13.8">
      <c r="B78" s="364">
        <v>72</v>
      </c>
      <c r="C78" s="352" t="s">
        <v>136</v>
      </c>
      <c r="D78" s="632"/>
      <c r="E78" s="628"/>
      <c r="F78" s="631"/>
      <c r="G78" s="626"/>
      <c r="H78" s="117">
        <v>1</v>
      </c>
      <c r="I78" s="117"/>
      <c r="J78" s="627"/>
      <c r="K78" s="627"/>
      <c r="L78" s="117"/>
      <c r="M78" s="117"/>
      <c r="N78" s="629"/>
      <c r="O78" s="653"/>
      <c r="P78" s="658">
        <f t="shared" si="2"/>
        <v>1</v>
      </c>
      <c r="Q78" s="656">
        <v>12</v>
      </c>
      <c r="R78" s="352" t="s">
        <v>93</v>
      </c>
      <c r="S78" s="477">
        <v>44</v>
      </c>
      <c r="T78" s="475"/>
    </row>
    <row r="79" spans="2:20" ht="13.8">
      <c r="B79" s="364">
        <v>73</v>
      </c>
      <c r="C79" s="355" t="s">
        <v>132</v>
      </c>
      <c r="D79" s="356"/>
      <c r="E79" s="628"/>
      <c r="F79" s="631"/>
      <c r="G79" s="626"/>
      <c r="H79" s="117"/>
      <c r="I79" s="117"/>
      <c r="J79" s="627"/>
      <c r="K79" s="627">
        <v>1</v>
      </c>
      <c r="L79" s="117"/>
      <c r="M79" s="117"/>
      <c r="N79" s="629"/>
      <c r="O79" s="653"/>
      <c r="P79" s="658">
        <f t="shared" si="2"/>
        <v>1</v>
      </c>
      <c r="Q79" s="655">
        <v>13</v>
      </c>
      <c r="R79" s="478" t="s">
        <v>155</v>
      </c>
      <c r="S79" s="477">
        <v>31</v>
      </c>
      <c r="T79" s="475"/>
    </row>
    <row r="80" spans="2:20" ht="13.8">
      <c r="B80" s="364">
        <v>74</v>
      </c>
      <c r="C80" s="352" t="s">
        <v>139</v>
      </c>
      <c r="D80" s="632">
        <v>1</v>
      </c>
      <c r="E80" s="628"/>
      <c r="F80" s="628"/>
      <c r="G80" s="626"/>
      <c r="H80" s="117"/>
      <c r="I80" s="117"/>
      <c r="J80" s="627"/>
      <c r="K80" s="627"/>
      <c r="L80" s="117"/>
      <c r="M80" s="117"/>
      <c r="N80" s="629"/>
      <c r="O80" s="653"/>
      <c r="P80" s="658">
        <f t="shared" ref="P80:P111" si="3">SUM(D80:N80)</f>
        <v>1</v>
      </c>
      <c r="Q80" s="655">
        <v>14</v>
      </c>
      <c r="R80" s="352" t="s">
        <v>132</v>
      </c>
      <c r="S80" s="477">
        <v>31</v>
      </c>
      <c r="T80" s="475"/>
    </row>
    <row r="81" spans="2:20" ht="13.8">
      <c r="B81" s="364">
        <v>75</v>
      </c>
      <c r="C81" s="352" t="s">
        <v>160</v>
      </c>
      <c r="D81" s="356"/>
      <c r="E81" s="628"/>
      <c r="F81" s="631"/>
      <c r="G81" s="626"/>
      <c r="H81" s="117"/>
      <c r="I81" s="117"/>
      <c r="J81" s="627">
        <v>1</v>
      </c>
      <c r="K81" s="627"/>
      <c r="L81" s="117"/>
      <c r="M81" s="117"/>
      <c r="N81" s="629"/>
      <c r="O81" s="653"/>
      <c r="P81" s="658">
        <f t="shared" si="3"/>
        <v>1</v>
      </c>
      <c r="Q81" s="656">
        <v>11</v>
      </c>
      <c r="R81" s="478" t="s">
        <v>133</v>
      </c>
      <c r="S81" s="477">
        <v>31</v>
      </c>
      <c r="T81" s="475"/>
    </row>
    <row r="82" spans="2:20" ht="13.8">
      <c r="B82" s="364">
        <v>76</v>
      </c>
      <c r="C82" s="352" t="s">
        <v>140</v>
      </c>
      <c r="D82" s="356"/>
      <c r="E82" s="628"/>
      <c r="F82" s="631"/>
      <c r="G82" s="626"/>
      <c r="H82" s="117"/>
      <c r="I82" s="117"/>
      <c r="J82" s="627"/>
      <c r="K82" s="627">
        <v>1</v>
      </c>
      <c r="L82" s="117"/>
      <c r="M82" s="117"/>
      <c r="N82" s="629"/>
      <c r="O82" s="653"/>
      <c r="P82" s="658">
        <f t="shared" si="3"/>
        <v>1</v>
      </c>
      <c r="Q82" s="655">
        <v>11</v>
      </c>
      <c r="R82" s="352" t="s">
        <v>171</v>
      </c>
      <c r="S82" s="477">
        <v>31</v>
      </c>
      <c r="T82" s="475"/>
    </row>
    <row r="83" spans="2:20" ht="13.8">
      <c r="B83" s="364">
        <v>77</v>
      </c>
      <c r="C83" s="325" t="s">
        <v>338</v>
      </c>
      <c r="D83" s="356"/>
      <c r="E83" s="628"/>
      <c r="F83" s="631">
        <v>1</v>
      </c>
      <c r="G83" s="626"/>
      <c r="H83" s="117"/>
      <c r="I83" s="117"/>
      <c r="J83" s="627"/>
      <c r="K83" s="627"/>
      <c r="L83" s="117"/>
      <c r="M83" s="117"/>
      <c r="N83" s="629"/>
      <c r="O83" s="653"/>
      <c r="P83" s="658">
        <f t="shared" si="3"/>
        <v>1</v>
      </c>
      <c r="Q83" s="655">
        <v>11</v>
      </c>
      <c r="R83" s="352" t="s">
        <v>135</v>
      </c>
      <c r="S83" s="477">
        <v>31</v>
      </c>
      <c r="T83" s="475"/>
    </row>
    <row r="84" spans="2:20" ht="13.8">
      <c r="B84" s="364">
        <v>78</v>
      </c>
      <c r="C84" s="352" t="s">
        <v>337</v>
      </c>
      <c r="D84" s="638"/>
      <c r="E84" s="628"/>
      <c r="F84" s="631"/>
      <c r="G84" s="626"/>
      <c r="H84" s="117">
        <v>1</v>
      </c>
      <c r="I84" s="117"/>
      <c r="J84" s="627"/>
      <c r="K84" s="627"/>
      <c r="L84" s="117"/>
      <c r="M84" s="117"/>
      <c r="N84" s="629"/>
      <c r="O84" s="653"/>
      <c r="P84" s="658">
        <f t="shared" si="3"/>
        <v>1</v>
      </c>
      <c r="Q84" s="656">
        <v>11</v>
      </c>
      <c r="R84" s="352" t="s">
        <v>147</v>
      </c>
      <c r="S84" s="477">
        <v>31</v>
      </c>
      <c r="T84" s="475"/>
    </row>
    <row r="85" spans="2:20" ht="13.8">
      <c r="B85" s="364">
        <v>79</v>
      </c>
      <c r="C85" s="615" t="s">
        <v>148</v>
      </c>
      <c r="D85" s="632"/>
      <c r="E85" s="628"/>
      <c r="F85" s="631">
        <v>1</v>
      </c>
      <c r="G85" s="626"/>
      <c r="H85" s="117"/>
      <c r="I85" s="117"/>
      <c r="J85" s="627"/>
      <c r="K85" s="627"/>
      <c r="L85" s="117"/>
      <c r="M85" s="117"/>
      <c r="N85" s="629"/>
      <c r="O85" s="653"/>
      <c r="P85" s="658">
        <f t="shared" si="3"/>
        <v>1</v>
      </c>
      <c r="Q85" s="655">
        <v>11</v>
      </c>
      <c r="R85" s="360" t="s">
        <v>140</v>
      </c>
      <c r="S85" s="477">
        <v>31</v>
      </c>
      <c r="T85" s="475"/>
    </row>
    <row r="86" spans="2:20" ht="13.8">
      <c r="B86" s="364">
        <v>80</v>
      </c>
      <c r="C86" s="352" t="s">
        <v>162</v>
      </c>
      <c r="D86" s="356">
        <v>1</v>
      </c>
      <c r="E86" s="628"/>
      <c r="F86" s="628"/>
      <c r="G86" s="626"/>
      <c r="H86" s="117"/>
      <c r="I86" s="117"/>
      <c r="J86" s="627"/>
      <c r="K86" s="627"/>
      <c r="L86" s="117"/>
      <c r="M86" s="117"/>
      <c r="N86" s="629"/>
      <c r="O86" s="653"/>
      <c r="P86" s="658">
        <f t="shared" si="3"/>
        <v>1</v>
      </c>
      <c r="Q86" s="655">
        <v>1</v>
      </c>
      <c r="R86" s="352" t="s">
        <v>151</v>
      </c>
      <c r="S86" s="477">
        <v>31</v>
      </c>
      <c r="T86" s="475"/>
    </row>
    <row r="87" spans="2:20" ht="13.8">
      <c r="B87" s="364">
        <v>81</v>
      </c>
      <c r="C87" s="325" t="s">
        <v>334</v>
      </c>
      <c r="D87" s="356"/>
      <c r="E87" s="628"/>
      <c r="F87" s="631">
        <v>1</v>
      </c>
      <c r="G87" s="626"/>
      <c r="H87" s="117"/>
      <c r="I87" s="117"/>
      <c r="J87" s="627"/>
      <c r="K87" s="627"/>
      <c r="L87" s="117"/>
      <c r="M87" s="117"/>
      <c r="N87" s="629"/>
      <c r="O87" s="653"/>
      <c r="P87" s="658">
        <f t="shared" si="3"/>
        <v>1</v>
      </c>
      <c r="Q87" s="656">
        <v>11</v>
      </c>
      <c r="R87" s="352" t="s">
        <v>45</v>
      </c>
      <c r="S87" s="477">
        <v>34</v>
      </c>
      <c r="T87" s="475"/>
    </row>
    <row r="88" spans="2:20" ht="13.8">
      <c r="B88" s="364">
        <v>82</v>
      </c>
      <c r="C88" s="352" t="s">
        <v>149</v>
      </c>
      <c r="D88" s="481"/>
      <c r="E88" s="628"/>
      <c r="F88" s="625"/>
      <c r="G88" s="626"/>
      <c r="H88" s="117"/>
      <c r="I88" s="117">
        <v>1</v>
      </c>
      <c r="J88" s="627"/>
      <c r="K88" s="627"/>
      <c r="L88" s="117"/>
      <c r="M88" s="117"/>
      <c r="N88" s="629"/>
      <c r="O88" s="653"/>
      <c r="P88" s="658">
        <f t="shared" si="3"/>
        <v>1</v>
      </c>
      <c r="Q88" s="655">
        <v>12</v>
      </c>
      <c r="R88" s="352" t="s">
        <v>174</v>
      </c>
      <c r="S88" s="477">
        <v>33</v>
      </c>
      <c r="T88" s="475"/>
    </row>
    <row r="89" spans="2:20" ht="13.8">
      <c r="B89" s="364">
        <v>83</v>
      </c>
      <c r="C89" s="360" t="s">
        <v>169</v>
      </c>
      <c r="D89" s="356"/>
      <c r="E89" s="628"/>
      <c r="F89" s="631">
        <v>1</v>
      </c>
      <c r="G89" s="626"/>
      <c r="H89" s="117"/>
      <c r="I89" s="117"/>
      <c r="J89" s="627"/>
      <c r="K89" s="627"/>
      <c r="L89" s="117"/>
      <c r="M89" s="117"/>
      <c r="N89" s="629"/>
      <c r="O89" s="653"/>
      <c r="P89" s="658">
        <f t="shared" si="3"/>
        <v>1</v>
      </c>
      <c r="Q89" s="655">
        <v>13</v>
      </c>
      <c r="R89" s="360" t="s">
        <v>153</v>
      </c>
      <c r="S89" s="477">
        <v>3</v>
      </c>
      <c r="T89" s="475"/>
    </row>
    <row r="90" spans="2:20" ht="13.8">
      <c r="B90" s="364">
        <v>84</v>
      </c>
      <c r="C90" s="352" t="s">
        <v>174</v>
      </c>
      <c r="D90" s="356">
        <v>1</v>
      </c>
      <c r="E90" s="628"/>
      <c r="F90" s="631"/>
      <c r="G90" s="626"/>
      <c r="H90" s="117"/>
      <c r="I90" s="117"/>
      <c r="J90" s="627"/>
      <c r="K90" s="627"/>
      <c r="L90" s="117"/>
      <c r="M90" s="117"/>
      <c r="N90" s="629"/>
      <c r="O90" s="653"/>
      <c r="P90" s="658">
        <f t="shared" si="3"/>
        <v>1</v>
      </c>
      <c r="Q90" s="656">
        <v>14</v>
      </c>
      <c r="R90" s="478" t="s">
        <v>145</v>
      </c>
      <c r="S90" s="477">
        <v>3</v>
      </c>
      <c r="T90" s="475"/>
    </row>
    <row r="91" spans="2:20" ht="13.8">
      <c r="B91" s="364">
        <v>85</v>
      </c>
      <c r="C91" s="355" t="s">
        <v>124</v>
      </c>
      <c r="D91" s="356"/>
      <c r="E91" s="628"/>
      <c r="F91" s="631"/>
      <c r="G91" s="626"/>
      <c r="H91" s="117"/>
      <c r="I91" s="117">
        <v>1</v>
      </c>
      <c r="J91" s="627"/>
      <c r="K91" s="627"/>
      <c r="L91" s="117"/>
      <c r="M91" s="117"/>
      <c r="N91" s="629"/>
      <c r="O91" s="653"/>
      <c r="P91" s="658">
        <f t="shared" si="3"/>
        <v>1</v>
      </c>
      <c r="Q91" s="655">
        <v>11</v>
      </c>
      <c r="R91" s="478" t="s">
        <v>154</v>
      </c>
      <c r="S91" s="477">
        <v>3</v>
      </c>
      <c r="T91" s="475"/>
    </row>
    <row r="92" spans="2:20" ht="13.8">
      <c r="B92" s="364">
        <v>86</v>
      </c>
      <c r="C92" s="359" t="s">
        <v>129</v>
      </c>
      <c r="D92" s="356"/>
      <c r="E92" s="628"/>
      <c r="F92" s="631"/>
      <c r="G92" s="626"/>
      <c r="H92" s="117"/>
      <c r="I92" s="117"/>
      <c r="J92" s="627"/>
      <c r="K92" s="627">
        <v>1</v>
      </c>
      <c r="L92" s="117"/>
      <c r="M92" s="117"/>
      <c r="N92" s="629"/>
      <c r="O92" s="653"/>
      <c r="P92" s="658">
        <f t="shared" si="3"/>
        <v>1</v>
      </c>
      <c r="Q92" s="655">
        <v>11</v>
      </c>
      <c r="R92" s="352" t="s">
        <v>134</v>
      </c>
      <c r="S92" s="477">
        <v>3</v>
      </c>
      <c r="T92" s="475"/>
    </row>
    <row r="93" spans="2:20" ht="13.8">
      <c r="B93" s="364">
        <v>87</v>
      </c>
      <c r="C93" s="352" t="s">
        <v>91</v>
      </c>
      <c r="D93" s="356"/>
      <c r="E93" s="628"/>
      <c r="F93" s="631"/>
      <c r="G93" s="626"/>
      <c r="H93" s="117"/>
      <c r="I93" s="117"/>
      <c r="J93" s="627"/>
      <c r="K93" s="627">
        <v>1</v>
      </c>
      <c r="L93" s="117"/>
      <c r="M93" s="117"/>
      <c r="N93" s="629"/>
      <c r="O93" s="653"/>
      <c r="P93" s="658">
        <f t="shared" si="3"/>
        <v>1</v>
      </c>
      <c r="Q93" s="656">
        <v>11</v>
      </c>
      <c r="R93" s="478" t="s">
        <v>44</v>
      </c>
      <c r="S93" s="477">
        <v>3</v>
      </c>
      <c r="T93" s="475"/>
    </row>
    <row r="94" spans="2:20" ht="13.8">
      <c r="B94" s="364">
        <v>88</v>
      </c>
      <c r="C94" s="355" t="s">
        <v>46</v>
      </c>
      <c r="D94" s="639"/>
      <c r="E94" s="628"/>
      <c r="F94" s="631">
        <v>1</v>
      </c>
      <c r="G94" s="626"/>
      <c r="H94" s="117"/>
      <c r="I94" s="117"/>
      <c r="J94" s="627"/>
      <c r="K94" s="627"/>
      <c r="L94" s="117"/>
      <c r="M94" s="117"/>
      <c r="N94" s="629"/>
      <c r="O94" s="653"/>
      <c r="P94" s="658">
        <f t="shared" si="3"/>
        <v>1</v>
      </c>
      <c r="Q94" s="655">
        <v>11</v>
      </c>
      <c r="R94" s="352" t="s">
        <v>150</v>
      </c>
      <c r="S94" s="477">
        <v>3</v>
      </c>
      <c r="T94" s="475"/>
    </row>
    <row r="95" spans="2:20" ht="13.8">
      <c r="B95" s="364">
        <v>89</v>
      </c>
      <c r="C95" s="362" t="s">
        <v>94</v>
      </c>
      <c r="D95" s="632">
        <v>1</v>
      </c>
      <c r="E95" s="628"/>
      <c r="F95" s="631"/>
      <c r="G95" s="626"/>
      <c r="H95" s="117"/>
      <c r="I95" s="117"/>
      <c r="J95" s="627"/>
      <c r="K95" s="627"/>
      <c r="L95" s="117"/>
      <c r="M95" s="117"/>
      <c r="N95" s="629"/>
      <c r="O95" s="653"/>
      <c r="P95" s="658">
        <f t="shared" si="3"/>
        <v>1</v>
      </c>
      <c r="Q95" s="655">
        <v>11</v>
      </c>
      <c r="R95" s="482" t="s">
        <v>46</v>
      </c>
      <c r="S95" s="477">
        <v>3</v>
      </c>
      <c r="T95" s="475"/>
    </row>
    <row r="96" spans="2:20" ht="13.8">
      <c r="B96" s="364">
        <v>90</v>
      </c>
      <c r="C96" s="352" t="s">
        <v>133</v>
      </c>
      <c r="D96" s="356"/>
      <c r="E96" s="628"/>
      <c r="F96" s="628"/>
      <c r="G96" s="626"/>
      <c r="H96" s="117"/>
      <c r="I96" s="117"/>
      <c r="J96" s="627"/>
      <c r="K96" s="627">
        <v>1</v>
      </c>
      <c r="L96" s="117"/>
      <c r="M96" s="117"/>
      <c r="N96" s="629"/>
      <c r="O96" s="653"/>
      <c r="P96" s="658">
        <f t="shared" si="3"/>
        <v>1</v>
      </c>
      <c r="Q96" s="656">
        <v>1</v>
      </c>
      <c r="R96" s="352" t="s">
        <v>137</v>
      </c>
      <c r="S96" s="477">
        <v>21</v>
      </c>
      <c r="T96" s="475"/>
    </row>
    <row r="97" spans="2:20" ht="13.8">
      <c r="B97" s="364">
        <v>91</v>
      </c>
      <c r="C97" s="352" t="s">
        <v>93</v>
      </c>
      <c r="D97" s="356"/>
      <c r="E97" s="628"/>
      <c r="F97" s="631"/>
      <c r="G97" s="626"/>
      <c r="H97" s="117"/>
      <c r="I97" s="117"/>
      <c r="J97" s="627"/>
      <c r="K97" s="627"/>
      <c r="L97" s="117">
        <v>1</v>
      </c>
      <c r="M97" s="117"/>
      <c r="N97" s="629"/>
      <c r="O97" s="653"/>
      <c r="P97" s="658">
        <f t="shared" si="3"/>
        <v>1</v>
      </c>
      <c r="Q97" s="655">
        <v>11</v>
      </c>
      <c r="R97" s="352" t="s">
        <v>166</v>
      </c>
      <c r="S97" s="477">
        <v>21</v>
      </c>
      <c r="T97" s="475"/>
    </row>
    <row r="98" spans="2:20" ht="13.8">
      <c r="B98" s="364">
        <v>92</v>
      </c>
      <c r="C98" s="352" t="s">
        <v>164</v>
      </c>
      <c r="D98" s="356"/>
      <c r="E98" s="628"/>
      <c r="F98" s="631"/>
      <c r="G98" s="626"/>
      <c r="H98" s="117"/>
      <c r="I98" s="117"/>
      <c r="J98" s="627">
        <v>1</v>
      </c>
      <c r="K98" s="627"/>
      <c r="L98" s="117"/>
      <c r="M98" s="117"/>
      <c r="N98" s="629"/>
      <c r="O98" s="653"/>
      <c r="P98" s="658">
        <f t="shared" si="3"/>
        <v>1</v>
      </c>
      <c r="Q98" s="655">
        <v>12</v>
      </c>
      <c r="R98" s="352" t="s">
        <v>173</v>
      </c>
      <c r="S98" s="477">
        <v>21</v>
      </c>
      <c r="T98" s="475"/>
    </row>
    <row r="99" spans="2:20" ht="13.8">
      <c r="B99" s="364">
        <v>93</v>
      </c>
      <c r="C99" s="352" t="s">
        <v>14</v>
      </c>
      <c r="D99" s="481"/>
      <c r="E99" s="628"/>
      <c r="F99" s="631">
        <v>1</v>
      </c>
      <c r="G99" s="626"/>
      <c r="H99" s="117"/>
      <c r="I99" s="117"/>
      <c r="J99" s="627"/>
      <c r="K99" s="627"/>
      <c r="L99" s="117"/>
      <c r="M99" s="117"/>
      <c r="N99" s="629"/>
      <c r="O99" s="653"/>
      <c r="P99" s="658">
        <f t="shared" si="3"/>
        <v>1</v>
      </c>
      <c r="Q99" s="656">
        <v>13</v>
      </c>
      <c r="R99" s="352" t="s">
        <v>136</v>
      </c>
      <c r="S99" s="477">
        <v>21</v>
      </c>
      <c r="T99" s="475"/>
    </row>
    <row r="100" spans="2:20" ht="13.8">
      <c r="B100" s="364">
        <v>94</v>
      </c>
      <c r="C100" s="360" t="s">
        <v>95</v>
      </c>
      <c r="D100" s="481"/>
      <c r="E100" s="628"/>
      <c r="F100" s="631"/>
      <c r="G100" s="626"/>
      <c r="H100" s="117">
        <v>1</v>
      </c>
      <c r="I100" s="117"/>
      <c r="J100" s="627"/>
      <c r="K100" s="627"/>
      <c r="L100" s="117"/>
      <c r="M100" s="117"/>
      <c r="N100" s="629"/>
      <c r="O100" s="653"/>
      <c r="P100" s="658">
        <f t="shared" si="3"/>
        <v>1</v>
      </c>
      <c r="Q100" s="655">
        <v>14</v>
      </c>
      <c r="R100" s="360" t="s">
        <v>86</v>
      </c>
      <c r="S100" s="477">
        <v>21</v>
      </c>
      <c r="T100" s="475"/>
    </row>
    <row r="101" spans="2:20" ht="13.8">
      <c r="B101" s="364">
        <v>95</v>
      </c>
      <c r="C101" s="659" t="s">
        <v>363</v>
      </c>
      <c r="D101" s="356"/>
      <c r="E101" s="628"/>
      <c r="F101" s="631"/>
      <c r="G101" s="626"/>
      <c r="H101" s="117"/>
      <c r="I101" s="117"/>
      <c r="J101" s="627"/>
      <c r="K101" s="627"/>
      <c r="L101" s="117"/>
      <c r="M101" s="117"/>
      <c r="N101" s="629">
        <v>1</v>
      </c>
      <c r="O101" s="653"/>
      <c r="P101" s="658">
        <f t="shared" si="3"/>
        <v>1</v>
      </c>
      <c r="Q101" s="655">
        <v>11</v>
      </c>
      <c r="R101" s="360" t="s">
        <v>139</v>
      </c>
      <c r="S101" s="477">
        <v>21</v>
      </c>
      <c r="T101" s="475"/>
    </row>
    <row r="102" spans="2:20" ht="13.8">
      <c r="B102" s="364">
        <v>96</v>
      </c>
      <c r="C102" s="355" t="s">
        <v>88</v>
      </c>
      <c r="D102" s="356"/>
      <c r="E102" s="628"/>
      <c r="F102" s="631"/>
      <c r="G102" s="626"/>
      <c r="H102" s="117"/>
      <c r="I102" s="117"/>
      <c r="J102" s="627"/>
      <c r="K102" s="627"/>
      <c r="L102" s="117"/>
      <c r="M102" s="117"/>
      <c r="N102" s="629"/>
      <c r="O102" s="653"/>
      <c r="P102" s="658">
        <f t="shared" si="3"/>
        <v>0</v>
      </c>
      <c r="Q102" s="656">
        <v>11</v>
      </c>
      <c r="R102" s="352" t="s">
        <v>162</v>
      </c>
      <c r="S102" s="477">
        <v>21</v>
      </c>
      <c r="T102" s="475"/>
    </row>
    <row r="103" spans="2:20" ht="13.8">
      <c r="B103" s="364">
        <v>97</v>
      </c>
      <c r="C103" s="325" t="s">
        <v>193</v>
      </c>
      <c r="D103" s="356"/>
      <c r="E103" s="628"/>
      <c r="F103" s="631"/>
      <c r="G103" s="626"/>
      <c r="H103" s="117"/>
      <c r="I103" s="117"/>
      <c r="J103" s="627"/>
      <c r="K103" s="627"/>
      <c r="L103" s="117"/>
      <c r="M103" s="117"/>
      <c r="N103" s="629"/>
      <c r="O103" s="653"/>
      <c r="P103" s="658">
        <f t="shared" si="3"/>
        <v>0</v>
      </c>
      <c r="Q103" s="655">
        <v>11</v>
      </c>
      <c r="R103" s="478" t="s">
        <v>41</v>
      </c>
      <c r="S103" s="477">
        <v>21</v>
      </c>
      <c r="T103" s="475"/>
    </row>
    <row r="104" spans="2:20" ht="13.8">
      <c r="B104" s="364">
        <v>98</v>
      </c>
      <c r="C104" s="352" t="s">
        <v>45</v>
      </c>
      <c r="D104" s="356"/>
      <c r="E104" s="628"/>
      <c r="F104" s="631"/>
      <c r="G104" s="626"/>
      <c r="H104" s="117"/>
      <c r="I104" s="117"/>
      <c r="J104" s="627"/>
      <c r="K104" s="627"/>
      <c r="L104" s="117"/>
      <c r="M104" s="117"/>
      <c r="N104" s="629"/>
      <c r="O104" s="653"/>
      <c r="P104" s="658">
        <f t="shared" si="3"/>
        <v>0</v>
      </c>
      <c r="Q104" s="656">
        <v>11</v>
      </c>
      <c r="R104" s="352" t="s">
        <v>149</v>
      </c>
      <c r="S104" s="477">
        <v>21</v>
      </c>
      <c r="T104" s="475"/>
    </row>
    <row r="105" spans="2:20" ht="13.8">
      <c r="B105" s="364">
        <v>99</v>
      </c>
      <c r="C105" s="355" t="s">
        <v>90</v>
      </c>
      <c r="D105" s="356"/>
      <c r="E105" s="628"/>
      <c r="F105" s="631"/>
      <c r="G105" s="626"/>
      <c r="H105" s="117"/>
      <c r="I105" s="117"/>
      <c r="J105" s="627"/>
      <c r="K105" s="627"/>
      <c r="L105" s="117"/>
      <c r="M105" s="117"/>
      <c r="N105" s="629"/>
      <c r="O105" s="653"/>
      <c r="P105" s="658">
        <f t="shared" si="3"/>
        <v>0</v>
      </c>
      <c r="Q105" s="655">
        <v>11</v>
      </c>
      <c r="R105" s="352" t="s">
        <v>172</v>
      </c>
      <c r="S105" s="477">
        <v>22</v>
      </c>
      <c r="T105" s="475"/>
    </row>
    <row r="106" spans="2:20" ht="13.8">
      <c r="B106" s="364">
        <v>100</v>
      </c>
      <c r="C106" s="355" t="s">
        <v>143</v>
      </c>
      <c r="D106" s="356"/>
      <c r="E106" s="628"/>
      <c r="F106" s="631"/>
      <c r="G106" s="626"/>
      <c r="H106" s="117"/>
      <c r="I106" s="117"/>
      <c r="J106" s="627"/>
      <c r="K106" s="627"/>
      <c r="L106" s="117"/>
      <c r="M106" s="117"/>
      <c r="N106" s="629"/>
      <c r="O106" s="653"/>
      <c r="P106" s="658">
        <f t="shared" si="3"/>
        <v>0</v>
      </c>
      <c r="Q106" s="656">
        <v>1</v>
      </c>
      <c r="R106" s="478" t="s">
        <v>169</v>
      </c>
      <c r="S106" s="477">
        <v>22</v>
      </c>
      <c r="T106" s="475"/>
    </row>
    <row r="107" spans="2:20" ht="13.8">
      <c r="B107" s="364">
        <v>101</v>
      </c>
      <c r="C107" s="355" t="s">
        <v>144</v>
      </c>
      <c r="D107" s="356"/>
      <c r="E107" s="628"/>
      <c r="F107" s="631"/>
      <c r="G107" s="626"/>
      <c r="H107" s="117"/>
      <c r="I107" s="117"/>
      <c r="J107" s="627"/>
      <c r="K107" s="627"/>
      <c r="L107" s="117"/>
      <c r="M107" s="117"/>
      <c r="N107" s="629"/>
      <c r="O107" s="653"/>
      <c r="P107" s="658">
        <f t="shared" si="3"/>
        <v>0</v>
      </c>
      <c r="Q107" s="655">
        <v>1</v>
      </c>
      <c r="R107" s="478" t="s">
        <v>160</v>
      </c>
      <c r="S107" s="477">
        <v>2</v>
      </c>
      <c r="T107" s="475"/>
    </row>
    <row r="108" spans="2:20" ht="13.8">
      <c r="B108" s="364">
        <v>102</v>
      </c>
      <c r="C108" s="355" t="s">
        <v>137</v>
      </c>
      <c r="D108" s="356"/>
      <c r="E108" s="628"/>
      <c r="F108" s="631"/>
      <c r="G108" s="626"/>
      <c r="H108" s="117"/>
      <c r="I108" s="117"/>
      <c r="J108" s="627"/>
      <c r="K108" s="627"/>
      <c r="L108" s="117"/>
      <c r="M108" s="117"/>
      <c r="N108" s="629"/>
      <c r="O108" s="653"/>
      <c r="P108" s="658">
        <f t="shared" si="3"/>
        <v>0</v>
      </c>
      <c r="Q108" s="656">
        <v>1</v>
      </c>
      <c r="R108" s="352" t="s">
        <v>148</v>
      </c>
      <c r="S108" s="477">
        <v>2</v>
      </c>
      <c r="T108" s="475"/>
    </row>
    <row r="109" spans="2:20" ht="13.8">
      <c r="B109" s="364">
        <v>103</v>
      </c>
      <c r="C109" s="352" t="s">
        <v>176</v>
      </c>
      <c r="D109" s="356"/>
      <c r="E109" s="628"/>
      <c r="F109" s="631"/>
      <c r="G109" s="626"/>
      <c r="H109" s="117"/>
      <c r="I109" s="117"/>
      <c r="J109" s="627"/>
      <c r="K109" s="627"/>
      <c r="L109" s="117"/>
      <c r="M109" s="117"/>
      <c r="N109" s="629"/>
      <c r="O109" s="653"/>
      <c r="P109" s="658">
        <f t="shared" si="3"/>
        <v>0</v>
      </c>
      <c r="Q109" s="655">
        <v>1</v>
      </c>
      <c r="R109" s="352" t="s">
        <v>163</v>
      </c>
      <c r="S109" s="477">
        <v>2</v>
      </c>
      <c r="T109" s="475"/>
    </row>
    <row r="110" spans="2:20" ht="13.8">
      <c r="B110" s="364">
        <v>104</v>
      </c>
      <c r="C110" s="352" t="s">
        <v>134</v>
      </c>
      <c r="D110" s="356"/>
      <c r="E110" s="628"/>
      <c r="F110" s="628"/>
      <c r="G110" s="626"/>
      <c r="H110" s="117"/>
      <c r="I110" s="117"/>
      <c r="J110" s="627"/>
      <c r="K110" s="627"/>
      <c r="L110" s="117"/>
      <c r="M110" s="117"/>
      <c r="N110" s="629"/>
      <c r="O110" s="653"/>
      <c r="P110" s="658">
        <f t="shared" si="3"/>
        <v>0</v>
      </c>
      <c r="Q110" s="656">
        <v>1</v>
      </c>
      <c r="R110" s="352" t="s">
        <v>142</v>
      </c>
      <c r="S110" s="477">
        <v>2</v>
      </c>
      <c r="T110" s="475"/>
    </row>
    <row r="111" spans="2:20" ht="13.8">
      <c r="B111" s="364">
        <v>105</v>
      </c>
      <c r="C111" s="355" t="s">
        <v>156</v>
      </c>
      <c r="D111" s="356"/>
      <c r="E111" s="628"/>
      <c r="F111" s="631"/>
      <c r="G111" s="626"/>
      <c r="H111" s="117"/>
      <c r="I111" s="117"/>
      <c r="J111" s="627"/>
      <c r="K111" s="627"/>
      <c r="L111" s="117"/>
      <c r="M111" s="117"/>
      <c r="N111" s="629"/>
      <c r="O111" s="653"/>
      <c r="P111" s="658">
        <f t="shared" si="3"/>
        <v>0</v>
      </c>
      <c r="Q111" s="655">
        <v>1</v>
      </c>
      <c r="R111" s="352" t="s">
        <v>197</v>
      </c>
      <c r="S111" s="477">
        <v>1</v>
      </c>
      <c r="T111" s="475"/>
    </row>
    <row r="112" spans="2:20" ht="13.8">
      <c r="B112" s="364">
        <v>106</v>
      </c>
      <c r="C112" s="483" t="s">
        <v>157</v>
      </c>
      <c r="D112" s="356"/>
      <c r="E112" s="628"/>
      <c r="F112" s="631"/>
      <c r="G112" s="626"/>
      <c r="H112" s="117"/>
      <c r="I112" s="117"/>
      <c r="J112" s="627"/>
      <c r="K112" s="627"/>
      <c r="L112" s="117"/>
      <c r="M112" s="117"/>
      <c r="N112" s="629"/>
      <c r="O112" s="653"/>
      <c r="P112" s="658">
        <f t="shared" ref="P112:P135" si="4">SUM(D112:N112)</f>
        <v>0</v>
      </c>
      <c r="Q112" s="656">
        <v>11</v>
      </c>
      <c r="R112" s="483" t="s">
        <v>143</v>
      </c>
      <c r="S112" s="477">
        <v>1</v>
      </c>
      <c r="T112" s="475"/>
    </row>
    <row r="113" spans="2:20" ht="13.8">
      <c r="B113" s="364">
        <v>107</v>
      </c>
      <c r="C113" s="352" t="s">
        <v>44</v>
      </c>
      <c r="D113" s="632"/>
      <c r="E113" s="628"/>
      <c r="F113" s="631"/>
      <c r="G113" s="626"/>
      <c r="H113" s="117"/>
      <c r="I113" s="117"/>
      <c r="J113" s="627"/>
      <c r="K113" s="627"/>
      <c r="L113" s="117"/>
      <c r="M113" s="117"/>
      <c r="N113" s="629"/>
      <c r="O113" s="653"/>
      <c r="P113" s="658">
        <f t="shared" si="4"/>
        <v>0</v>
      </c>
      <c r="Q113" s="655">
        <v>11</v>
      </c>
      <c r="R113" s="352" t="s">
        <v>144</v>
      </c>
      <c r="S113" s="477">
        <v>1</v>
      </c>
      <c r="T113" s="475"/>
    </row>
    <row r="114" spans="2:20" ht="13.8">
      <c r="B114" s="364">
        <v>108</v>
      </c>
      <c r="C114" s="618" t="s">
        <v>198</v>
      </c>
      <c r="D114" s="356"/>
      <c r="E114" s="628"/>
      <c r="F114" s="631"/>
      <c r="G114" s="626"/>
      <c r="H114" s="117"/>
      <c r="I114" s="117"/>
      <c r="J114" s="627"/>
      <c r="K114" s="627"/>
      <c r="L114" s="117"/>
      <c r="M114" s="117"/>
      <c r="N114" s="629"/>
      <c r="O114" s="653"/>
      <c r="P114" s="658">
        <f t="shared" si="4"/>
        <v>0</v>
      </c>
      <c r="Q114" s="656">
        <v>11</v>
      </c>
      <c r="R114" s="352" t="s">
        <v>194</v>
      </c>
      <c r="S114" s="477">
        <v>1</v>
      </c>
      <c r="T114" s="475"/>
    </row>
    <row r="115" spans="2:20" ht="13.8">
      <c r="B115" s="364">
        <v>109</v>
      </c>
      <c r="C115" s="358" t="s">
        <v>147</v>
      </c>
      <c r="D115" s="639"/>
      <c r="E115" s="628"/>
      <c r="F115" s="631"/>
      <c r="G115" s="626"/>
      <c r="H115" s="117"/>
      <c r="I115" s="117"/>
      <c r="J115" s="627"/>
      <c r="K115" s="627"/>
      <c r="L115" s="117"/>
      <c r="M115" s="117"/>
      <c r="N115" s="629"/>
      <c r="O115" s="653"/>
      <c r="P115" s="658">
        <f t="shared" si="4"/>
        <v>0</v>
      </c>
      <c r="Q115" s="655">
        <v>11</v>
      </c>
      <c r="R115" s="358" t="s">
        <v>340</v>
      </c>
      <c r="S115" s="477">
        <v>1</v>
      </c>
      <c r="T115" s="475"/>
    </row>
    <row r="116" spans="2:20" ht="13.8">
      <c r="B116" s="364">
        <v>110</v>
      </c>
      <c r="C116" s="326" t="s">
        <v>194</v>
      </c>
      <c r="D116" s="480"/>
      <c r="E116" s="628"/>
      <c r="F116" s="640"/>
      <c r="G116" s="626"/>
      <c r="H116" s="117"/>
      <c r="I116" s="117"/>
      <c r="J116" s="627"/>
      <c r="K116" s="627"/>
      <c r="L116" s="117"/>
      <c r="M116" s="117"/>
      <c r="N116" s="629"/>
      <c r="O116" s="653"/>
      <c r="P116" s="658">
        <f t="shared" si="4"/>
        <v>0</v>
      </c>
      <c r="Q116" s="656">
        <v>1</v>
      </c>
      <c r="R116" s="358" t="s">
        <v>334</v>
      </c>
      <c r="S116" s="477">
        <v>1</v>
      </c>
      <c r="T116" s="475"/>
    </row>
    <row r="117" spans="2:20" ht="13.8">
      <c r="B117" s="364">
        <v>111</v>
      </c>
      <c r="C117" s="358" t="s">
        <v>175</v>
      </c>
      <c r="D117" s="480"/>
      <c r="E117" s="628"/>
      <c r="F117" s="640"/>
      <c r="G117" s="626"/>
      <c r="H117" s="117"/>
      <c r="I117" s="117"/>
      <c r="J117" s="117"/>
      <c r="K117" s="117"/>
      <c r="L117" s="117"/>
      <c r="M117" s="117"/>
      <c r="N117" s="629"/>
      <c r="O117" s="653"/>
      <c r="P117" s="658">
        <f t="shared" si="4"/>
        <v>0</v>
      </c>
      <c r="Q117" s="655">
        <v>11</v>
      </c>
      <c r="R117" s="482" t="s">
        <v>363</v>
      </c>
      <c r="S117" s="477">
        <v>1</v>
      </c>
      <c r="T117" s="475"/>
    </row>
    <row r="118" spans="2:20" ht="13.8">
      <c r="B118" s="364">
        <v>112</v>
      </c>
      <c r="C118" s="358" t="s">
        <v>158</v>
      </c>
      <c r="D118" s="480"/>
      <c r="E118" s="628"/>
      <c r="F118" s="640"/>
      <c r="G118" s="626"/>
      <c r="H118" s="117"/>
      <c r="I118" s="117"/>
      <c r="J118" s="627"/>
      <c r="K118" s="627"/>
      <c r="L118" s="117"/>
      <c r="M118" s="117"/>
      <c r="N118" s="629"/>
      <c r="O118" s="653"/>
      <c r="P118" s="658">
        <f t="shared" si="4"/>
        <v>0</v>
      </c>
      <c r="Q118" s="656">
        <v>1</v>
      </c>
      <c r="R118" s="358" t="s">
        <v>192</v>
      </c>
      <c r="S118" s="477">
        <v>1</v>
      </c>
      <c r="T118" s="475"/>
    </row>
    <row r="119" spans="2:20" ht="13.8">
      <c r="B119" s="364">
        <v>113</v>
      </c>
      <c r="C119" s="358" t="s">
        <v>159</v>
      </c>
      <c r="D119" s="639"/>
      <c r="E119" s="628"/>
      <c r="F119" s="640"/>
      <c r="G119" s="626"/>
      <c r="H119" s="117"/>
      <c r="I119" s="117"/>
      <c r="J119" s="627"/>
      <c r="K119" s="627"/>
      <c r="L119" s="117"/>
      <c r="M119" s="117"/>
      <c r="N119" s="629"/>
      <c r="O119" s="653"/>
      <c r="P119" s="658">
        <f t="shared" si="4"/>
        <v>0</v>
      </c>
      <c r="Q119" s="655">
        <v>1</v>
      </c>
      <c r="R119" s="358" t="s">
        <v>193</v>
      </c>
      <c r="S119" s="477">
        <v>1</v>
      </c>
      <c r="T119" s="475"/>
    </row>
    <row r="120" spans="2:20" ht="13.8">
      <c r="B120" s="364">
        <v>114</v>
      </c>
      <c r="C120" s="358" t="s">
        <v>123</v>
      </c>
      <c r="D120" s="480"/>
      <c r="E120" s="628"/>
      <c r="F120" s="640"/>
      <c r="G120" s="626"/>
      <c r="H120" s="117"/>
      <c r="I120" s="117"/>
      <c r="J120" s="627"/>
      <c r="K120" s="627"/>
      <c r="L120" s="117"/>
      <c r="M120" s="117"/>
      <c r="N120" s="629"/>
      <c r="O120" s="653"/>
      <c r="P120" s="658">
        <f t="shared" si="4"/>
        <v>0</v>
      </c>
      <c r="Q120" s="656">
        <v>1</v>
      </c>
      <c r="R120" s="358" t="s">
        <v>156</v>
      </c>
      <c r="S120" s="477">
        <v>1</v>
      </c>
      <c r="T120" s="475"/>
    </row>
    <row r="121" spans="2:20" ht="13.8">
      <c r="B121" s="364">
        <v>115</v>
      </c>
      <c r="C121" s="358" t="s">
        <v>190</v>
      </c>
      <c r="D121" s="480"/>
      <c r="E121" s="628"/>
      <c r="F121" s="640"/>
      <c r="G121" s="626"/>
      <c r="H121" s="117"/>
      <c r="I121" s="117"/>
      <c r="J121" s="627"/>
      <c r="K121" s="627"/>
      <c r="L121" s="117"/>
      <c r="M121" s="117"/>
      <c r="N121" s="629"/>
      <c r="O121" s="653"/>
      <c r="P121" s="658">
        <f t="shared" si="4"/>
        <v>0</v>
      </c>
      <c r="Q121" s="655">
        <v>1</v>
      </c>
      <c r="R121" s="358" t="s">
        <v>157</v>
      </c>
      <c r="S121" s="477">
        <v>1</v>
      </c>
      <c r="T121" s="475"/>
    </row>
    <row r="122" spans="2:20" ht="13.8">
      <c r="B122" s="364">
        <v>116</v>
      </c>
      <c r="C122" s="358" t="s">
        <v>141</v>
      </c>
      <c r="D122" s="356"/>
      <c r="E122" s="628"/>
      <c r="F122" s="631"/>
      <c r="G122" s="626"/>
      <c r="H122" s="117"/>
      <c r="I122" s="117"/>
      <c r="J122" s="627"/>
      <c r="K122" s="627"/>
      <c r="L122" s="117"/>
      <c r="M122" s="117"/>
      <c r="N122" s="629"/>
      <c r="O122" s="653"/>
      <c r="P122" s="658">
        <f t="shared" si="4"/>
        <v>0</v>
      </c>
      <c r="Q122" s="656">
        <v>11</v>
      </c>
      <c r="R122" s="358" t="s">
        <v>175</v>
      </c>
      <c r="S122" s="477">
        <v>1</v>
      </c>
      <c r="T122" s="475"/>
    </row>
    <row r="123" spans="2:20" ht="13.8">
      <c r="B123" s="364">
        <v>117</v>
      </c>
      <c r="C123" s="355" t="s">
        <v>161</v>
      </c>
      <c r="D123" s="356"/>
      <c r="E123" s="628"/>
      <c r="F123" s="631"/>
      <c r="G123" s="626"/>
      <c r="H123" s="117"/>
      <c r="I123" s="117"/>
      <c r="J123" s="627"/>
      <c r="K123" s="627"/>
      <c r="L123" s="117"/>
      <c r="M123" s="117"/>
      <c r="N123" s="629"/>
      <c r="O123" s="653"/>
      <c r="P123" s="658">
        <f t="shared" si="4"/>
        <v>0</v>
      </c>
      <c r="Q123" s="655">
        <v>11</v>
      </c>
      <c r="R123" s="352" t="s">
        <v>158</v>
      </c>
      <c r="S123" s="477">
        <v>1</v>
      </c>
      <c r="T123" s="475"/>
    </row>
    <row r="124" spans="2:20" ht="13.8">
      <c r="B124" s="364">
        <v>118</v>
      </c>
      <c r="C124" s="622" t="s">
        <v>173</v>
      </c>
      <c r="D124" s="356"/>
      <c r="E124" s="628"/>
      <c r="F124" s="631"/>
      <c r="G124" s="626"/>
      <c r="H124" s="117"/>
      <c r="I124" s="117"/>
      <c r="J124" s="627"/>
      <c r="K124" s="627"/>
      <c r="L124" s="117"/>
      <c r="M124" s="117"/>
      <c r="N124" s="629"/>
      <c r="O124" s="653"/>
      <c r="P124" s="658">
        <f t="shared" si="4"/>
        <v>0</v>
      </c>
      <c r="Q124" s="656">
        <v>11</v>
      </c>
      <c r="R124" s="365" t="s">
        <v>159</v>
      </c>
      <c r="S124" s="477">
        <v>1</v>
      </c>
    </row>
    <row r="125" spans="2:20" ht="13.8">
      <c r="B125" s="364">
        <v>119</v>
      </c>
      <c r="C125" s="619" t="s">
        <v>41</v>
      </c>
      <c r="D125" s="632"/>
      <c r="E125" s="628"/>
      <c r="F125" s="631"/>
      <c r="G125" s="626"/>
      <c r="H125" s="117"/>
      <c r="I125" s="117"/>
      <c r="J125" s="627"/>
      <c r="K125" s="627"/>
      <c r="L125" s="117"/>
      <c r="M125" s="117"/>
      <c r="N125" s="629"/>
      <c r="O125" s="653"/>
      <c r="P125" s="658">
        <f t="shared" si="4"/>
        <v>0</v>
      </c>
      <c r="Q125" s="655">
        <v>11</v>
      </c>
      <c r="R125" s="365" t="s">
        <v>164</v>
      </c>
      <c r="S125" s="477">
        <v>1</v>
      </c>
    </row>
    <row r="126" spans="2:20" ht="13.8">
      <c r="B126" s="364">
        <v>120</v>
      </c>
      <c r="C126" s="623" t="s">
        <v>199</v>
      </c>
      <c r="D126" s="356"/>
      <c r="E126" s="628"/>
      <c r="F126" s="631"/>
      <c r="G126" s="626"/>
      <c r="H126" s="117"/>
      <c r="I126" s="117"/>
      <c r="J126" s="627"/>
      <c r="K126" s="627"/>
      <c r="L126" s="117"/>
      <c r="M126" s="117"/>
      <c r="N126" s="629"/>
      <c r="O126" s="653"/>
      <c r="P126" s="658">
        <f t="shared" si="4"/>
        <v>0</v>
      </c>
      <c r="Q126" s="656">
        <v>1</v>
      </c>
      <c r="R126" s="485" t="s">
        <v>165</v>
      </c>
      <c r="S126" s="477">
        <v>1</v>
      </c>
    </row>
    <row r="127" spans="2:20" ht="13.8">
      <c r="B127" s="364">
        <v>121</v>
      </c>
      <c r="C127" s="619" t="s">
        <v>150</v>
      </c>
      <c r="D127" s="632"/>
      <c r="E127" s="628"/>
      <c r="F127" s="631"/>
      <c r="G127" s="626"/>
      <c r="H127" s="117"/>
      <c r="I127" s="117"/>
      <c r="J127" s="627"/>
      <c r="K127" s="627"/>
      <c r="L127" s="117"/>
      <c r="M127" s="117"/>
      <c r="N127" s="629"/>
      <c r="O127" s="653"/>
      <c r="P127" s="658">
        <f t="shared" si="4"/>
        <v>0</v>
      </c>
      <c r="Q127" s="655">
        <v>1</v>
      </c>
      <c r="R127" s="365" t="s">
        <v>176</v>
      </c>
      <c r="S127" s="477">
        <v>1</v>
      </c>
    </row>
    <row r="128" spans="2:20" ht="13.8">
      <c r="B128" s="364">
        <v>122</v>
      </c>
      <c r="C128" s="619" t="s">
        <v>53</v>
      </c>
      <c r="D128" s="632"/>
      <c r="E128" s="628"/>
      <c r="F128" s="631"/>
      <c r="G128" s="626"/>
      <c r="H128" s="117"/>
      <c r="I128" s="117"/>
      <c r="J128" s="627"/>
      <c r="K128" s="627"/>
      <c r="L128" s="117"/>
      <c r="M128" s="117"/>
      <c r="N128" s="629"/>
      <c r="O128" s="653"/>
      <c r="P128" s="658">
        <f t="shared" si="4"/>
        <v>0</v>
      </c>
      <c r="Q128" s="656">
        <v>12</v>
      </c>
      <c r="R128" s="365" t="s">
        <v>198</v>
      </c>
      <c r="S128" s="477">
        <v>1</v>
      </c>
    </row>
    <row r="129" spans="2:19" ht="13.8">
      <c r="B129" s="364">
        <v>123</v>
      </c>
      <c r="C129" s="619" t="s">
        <v>142</v>
      </c>
      <c r="D129" s="356"/>
      <c r="E129" s="628"/>
      <c r="F129" s="631"/>
      <c r="G129" s="626"/>
      <c r="H129" s="117"/>
      <c r="I129" s="117"/>
      <c r="J129" s="627"/>
      <c r="K129" s="627"/>
      <c r="L129" s="117"/>
      <c r="M129" s="117"/>
      <c r="N129" s="629"/>
      <c r="O129" s="653"/>
      <c r="P129" s="658">
        <f t="shared" si="4"/>
        <v>0</v>
      </c>
      <c r="Q129" s="655">
        <v>13</v>
      </c>
      <c r="R129" s="365" t="s">
        <v>338</v>
      </c>
      <c r="S129" s="477">
        <v>1</v>
      </c>
    </row>
    <row r="130" spans="2:19" ht="13.8">
      <c r="B130" s="364">
        <v>124</v>
      </c>
      <c r="C130" s="620" t="s">
        <v>195</v>
      </c>
      <c r="D130" s="356"/>
      <c r="E130" s="628"/>
      <c r="F130" s="631"/>
      <c r="G130" s="626"/>
      <c r="H130" s="117"/>
      <c r="I130" s="117"/>
      <c r="J130" s="627"/>
      <c r="K130" s="627"/>
      <c r="L130" s="117"/>
      <c r="M130" s="117"/>
      <c r="N130" s="629"/>
      <c r="O130" s="653"/>
      <c r="P130" s="658">
        <f t="shared" si="4"/>
        <v>0</v>
      </c>
      <c r="Q130" s="656">
        <v>14</v>
      </c>
      <c r="R130" s="484" t="s">
        <v>337</v>
      </c>
      <c r="S130" s="477">
        <v>1</v>
      </c>
    </row>
    <row r="131" spans="2:19" ht="13.8">
      <c r="B131" s="364">
        <v>125</v>
      </c>
      <c r="C131" s="622" t="s">
        <v>151</v>
      </c>
      <c r="D131" s="356"/>
      <c r="E131" s="628"/>
      <c r="F131" s="631"/>
      <c r="G131" s="626"/>
      <c r="H131" s="117"/>
      <c r="I131" s="117"/>
      <c r="J131" s="627"/>
      <c r="K131" s="627"/>
      <c r="L131" s="117"/>
      <c r="M131" s="117"/>
      <c r="N131" s="629"/>
      <c r="O131" s="653"/>
      <c r="P131" s="658">
        <f t="shared" si="4"/>
        <v>0</v>
      </c>
      <c r="Q131" s="655">
        <v>11</v>
      </c>
      <c r="R131" s="485" t="s">
        <v>190</v>
      </c>
      <c r="S131" s="477">
        <v>1</v>
      </c>
    </row>
    <row r="132" spans="2:19" ht="13.8">
      <c r="B132" s="364">
        <v>126</v>
      </c>
      <c r="C132" s="622" t="s">
        <v>86</v>
      </c>
      <c r="D132" s="356"/>
      <c r="E132" s="628"/>
      <c r="F132" s="631"/>
      <c r="G132" s="626"/>
      <c r="H132" s="117"/>
      <c r="I132" s="117"/>
      <c r="J132" s="627"/>
      <c r="K132" s="627"/>
      <c r="L132" s="117"/>
      <c r="M132" s="117"/>
      <c r="N132" s="629"/>
      <c r="O132" s="653"/>
      <c r="P132" s="658">
        <f t="shared" si="4"/>
        <v>0</v>
      </c>
      <c r="Q132" s="656">
        <v>11</v>
      </c>
      <c r="R132" s="365" t="s">
        <v>161</v>
      </c>
      <c r="S132" s="486">
        <v>1</v>
      </c>
    </row>
    <row r="133" spans="2:19" ht="13.8">
      <c r="B133" s="364">
        <v>127</v>
      </c>
      <c r="C133" s="619" t="s">
        <v>87</v>
      </c>
      <c r="D133" s="356"/>
      <c r="E133" s="628"/>
      <c r="F133" s="631"/>
      <c r="G133" s="626"/>
      <c r="H133" s="117"/>
      <c r="I133" s="117"/>
      <c r="J133" s="627"/>
      <c r="K133" s="627"/>
      <c r="L133" s="117"/>
      <c r="M133" s="117"/>
      <c r="N133" s="629"/>
      <c r="O133" s="653"/>
      <c r="P133" s="658">
        <f t="shared" si="4"/>
        <v>0</v>
      </c>
      <c r="Q133" s="655">
        <v>11</v>
      </c>
      <c r="R133" s="365" t="s">
        <v>199</v>
      </c>
      <c r="S133" s="487">
        <v>1</v>
      </c>
    </row>
    <row r="134" spans="2:19" ht="13.8">
      <c r="B134" s="364">
        <v>128</v>
      </c>
      <c r="C134" s="619" t="s">
        <v>165</v>
      </c>
      <c r="D134" s="356"/>
      <c r="E134" s="628"/>
      <c r="F134" s="631"/>
      <c r="G134" s="626"/>
      <c r="H134" s="117"/>
      <c r="I134" s="117"/>
      <c r="J134" s="117"/>
      <c r="K134" s="117"/>
      <c r="L134" s="117"/>
      <c r="M134" s="117"/>
      <c r="N134" s="117"/>
      <c r="O134" s="653"/>
      <c r="P134" s="658">
        <f t="shared" si="4"/>
        <v>0</v>
      </c>
      <c r="Q134" s="656">
        <v>11</v>
      </c>
      <c r="R134" s="365" t="s">
        <v>195</v>
      </c>
      <c r="S134" s="487">
        <v>1</v>
      </c>
    </row>
    <row r="135" spans="2:19" ht="14.4" thickBot="1">
      <c r="B135" s="364">
        <v>129</v>
      </c>
      <c r="C135" s="621" t="s">
        <v>72</v>
      </c>
      <c r="D135" s="642"/>
      <c r="E135" s="643"/>
      <c r="F135" s="644"/>
      <c r="G135" s="645"/>
      <c r="H135" s="176"/>
      <c r="I135" s="176"/>
      <c r="J135" s="646"/>
      <c r="K135" s="646"/>
      <c r="L135" s="176"/>
      <c r="M135" s="176"/>
      <c r="N135" s="647"/>
      <c r="O135" s="663"/>
      <c r="P135" s="658">
        <f t="shared" si="4"/>
        <v>0</v>
      </c>
      <c r="Q135" s="657">
        <v>11</v>
      </c>
      <c r="R135" s="370" t="s">
        <v>72</v>
      </c>
      <c r="S135" s="489">
        <v>1</v>
      </c>
    </row>
    <row r="136" spans="2:19" ht="13.8" thickTop="1"/>
  </sheetData>
  <sortState ref="C9:P135">
    <sortCondition descending="1" ref="P7:P135"/>
    <sortCondition ref="C7:C135"/>
  </sortState>
  <mergeCells count="11">
    <mergeCell ref="S4:S5"/>
    <mergeCell ref="B3:P3"/>
    <mergeCell ref="Q3:S3"/>
    <mergeCell ref="B4:B6"/>
    <mergeCell ref="C4:C6"/>
    <mergeCell ref="D4:F4"/>
    <mergeCell ref="G4:K4"/>
    <mergeCell ref="L4:N4"/>
    <mergeCell ref="P4:P5"/>
    <mergeCell ref="Q4:Q6"/>
    <mergeCell ref="R4:R6"/>
  </mergeCells>
  <pageMargins left="0.59055118110236227" right="0" top="0" bottom="0" header="0.31496062992125984" footer="0.31496062992125984"/>
  <pageSetup paperSize="9" scale="31"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137"/>
  <sheetViews>
    <sheetView zoomScale="75" zoomScaleNormal="75" workbookViewId="0">
      <selection activeCell="H23" sqref="H23"/>
    </sheetView>
  </sheetViews>
  <sheetFormatPr defaultColWidth="8.88671875" defaultRowHeight="13.2"/>
  <cols>
    <col min="1" max="1" width="8.88671875" style="447"/>
    <col min="2" max="2" width="7" style="447" customWidth="1"/>
    <col min="3" max="3" width="35.6640625" style="447" bestFit="1" customWidth="1"/>
    <col min="4" max="4" width="8.33203125" style="447" customWidth="1"/>
    <col min="5" max="5" width="8.5546875" style="447" bestFit="1" customWidth="1"/>
    <col min="6" max="10" width="10.44140625" style="447" customWidth="1"/>
    <col min="11" max="11" width="10.44140625" style="448" customWidth="1"/>
    <col min="12" max="12" width="10.44140625" style="447" customWidth="1"/>
    <col min="13" max="13" width="6.6640625" style="447" customWidth="1"/>
    <col min="14" max="14" width="26.5546875" style="447" customWidth="1"/>
    <col min="15" max="15" width="12" style="447" customWidth="1"/>
    <col min="16" max="16384" width="8.88671875" style="447"/>
  </cols>
  <sheetData>
    <row r="2" spans="2:16" ht="13.8" thickBot="1"/>
    <row r="3" spans="2:16" ht="125.25" customHeight="1" thickTop="1" thickBot="1">
      <c r="B3" s="1022"/>
      <c r="C3" s="1023"/>
      <c r="D3" s="1023"/>
      <c r="E3" s="1023"/>
      <c r="F3" s="1023"/>
      <c r="G3" s="1023"/>
      <c r="H3" s="1023"/>
      <c r="I3" s="1023"/>
      <c r="J3" s="1023"/>
      <c r="K3" s="1023"/>
      <c r="L3" s="1023"/>
      <c r="M3" s="1022"/>
      <c r="N3" s="1023"/>
      <c r="O3" s="1025"/>
    </row>
    <row r="4" spans="2:16" ht="16.5" customHeight="1" thickTop="1" thickBot="1">
      <c r="B4" s="1026" t="s">
        <v>100</v>
      </c>
      <c r="C4" s="1029" t="s">
        <v>8</v>
      </c>
      <c r="D4" s="1012" t="s">
        <v>25</v>
      </c>
      <c r="E4" s="1048"/>
      <c r="F4" s="1012" t="s">
        <v>400</v>
      </c>
      <c r="G4" s="1044"/>
      <c r="H4" s="787"/>
      <c r="I4" s="1001" t="s">
        <v>401</v>
      </c>
      <c r="J4" s="1001"/>
      <c r="K4" s="1044"/>
      <c r="L4" s="1045" t="s">
        <v>466</v>
      </c>
      <c r="M4" s="1026" t="s">
        <v>100</v>
      </c>
      <c r="N4" s="1039" t="s">
        <v>8</v>
      </c>
      <c r="O4" s="1020" t="s">
        <v>187</v>
      </c>
    </row>
    <row r="5" spans="2:16" ht="15" customHeight="1" thickBot="1">
      <c r="B5" s="1027"/>
      <c r="C5" s="1046"/>
      <c r="D5" s="842" t="s">
        <v>468</v>
      </c>
      <c r="E5" s="844" t="s">
        <v>402</v>
      </c>
      <c r="F5" s="845" t="s">
        <v>462</v>
      </c>
      <c r="G5" s="753" t="s">
        <v>403</v>
      </c>
      <c r="H5" s="788" t="s">
        <v>404</v>
      </c>
      <c r="I5" s="785" t="s">
        <v>405</v>
      </c>
      <c r="J5" s="752" t="s">
        <v>406</v>
      </c>
      <c r="K5" s="760" t="s">
        <v>407</v>
      </c>
      <c r="L5" s="977"/>
      <c r="M5" s="1037"/>
      <c r="N5" s="1040"/>
      <c r="O5" s="1021"/>
    </row>
    <row r="6" spans="2:16" ht="16.5" customHeight="1" thickBot="1">
      <c r="B6" s="1028"/>
      <c r="C6" s="1047"/>
      <c r="D6" s="843" t="s">
        <v>118</v>
      </c>
      <c r="E6" s="841" t="s">
        <v>118</v>
      </c>
      <c r="F6" s="754" t="s">
        <v>119</v>
      </c>
      <c r="G6" s="755" t="s">
        <v>320</v>
      </c>
      <c r="H6" s="761" t="s">
        <v>118</v>
      </c>
      <c r="I6" s="109" t="s">
        <v>121</v>
      </c>
      <c r="J6" s="110" t="s">
        <v>119</v>
      </c>
      <c r="K6" s="755" t="s">
        <v>120</v>
      </c>
      <c r="L6" s="268" t="s">
        <v>30</v>
      </c>
      <c r="M6" s="1038"/>
      <c r="N6" s="1041"/>
      <c r="O6" s="471" t="s">
        <v>30</v>
      </c>
    </row>
    <row r="7" spans="2:16" ht="15.6" thickTop="1">
      <c r="B7" s="472">
        <v>1</v>
      </c>
      <c r="C7" s="818" t="s">
        <v>67</v>
      </c>
      <c r="D7" s="846">
        <v>5</v>
      </c>
      <c r="E7" s="829">
        <v>13</v>
      </c>
      <c r="F7" s="756">
        <v>10</v>
      </c>
      <c r="G7" s="391"/>
      <c r="H7" s="789"/>
      <c r="I7" s="786"/>
      <c r="J7" s="380"/>
      <c r="K7" s="384"/>
      <c r="L7" s="384">
        <f t="shared" ref="L7:L38" si="0">SUM(D7:K7)</f>
        <v>28</v>
      </c>
      <c r="M7" s="473">
        <v>1</v>
      </c>
      <c r="N7" s="349" t="s">
        <v>66</v>
      </c>
      <c r="O7" s="474">
        <v>276</v>
      </c>
      <c r="P7" s="475"/>
    </row>
    <row r="8" spans="2:16" ht="15">
      <c r="B8" s="364">
        <v>2</v>
      </c>
      <c r="C8" s="819" t="s">
        <v>33</v>
      </c>
      <c r="D8" s="744">
        <v>0</v>
      </c>
      <c r="E8" s="831">
        <v>15</v>
      </c>
      <c r="F8" s="756">
        <v>12</v>
      </c>
      <c r="G8" s="391"/>
      <c r="H8" s="756"/>
      <c r="I8" s="379"/>
      <c r="J8" s="377"/>
      <c r="K8" s="392"/>
      <c r="L8" s="392">
        <f t="shared" si="0"/>
        <v>27</v>
      </c>
      <c r="M8" s="476">
        <v>2</v>
      </c>
      <c r="N8" s="351" t="s">
        <v>33</v>
      </c>
      <c r="O8" s="477">
        <v>272</v>
      </c>
      <c r="P8" s="475"/>
    </row>
    <row r="9" spans="2:16" ht="15">
      <c r="B9" s="364">
        <v>3</v>
      </c>
      <c r="C9" s="819" t="s">
        <v>32</v>
      </c>
      <c r="D9" s="744">
        <v>13</v>
      </c>
      <c r="E9" s="831">
        <v>0</v>
      </c>
      <c r="F9" s="756">
        <v>12</v>
      </c>
      <c r="G9" s="391"/>
      <c r="H9" s="756"/>
      <c r="I9" s="379"/>
      <c r="J9" s="377"/>
      <c r="K9" s="392"/>
      <c r="L9" s="392">
        <f t="shared" si="0"/>
        <v>25</v>
      </c>
      <c r="M9" s="473">
        <v>3</v>
      </c>
      <c r="N9" s="352" t="s">
        <v>47</v>
      </c>
      <c r="O9" s="477">
        <v>268</v>
      </c>
      <c r="P9" s="475"/>
    </row>
    <row r="10" spans="2:16" ht="15">
      <c r="B10" s="364">
        <v>4</v>
      </c>
      <c r="C10" s="819" t="s">
        <v>62</v>
      </c>
      <c r="D10" s="744">
        <v>15</v>
      </c>
      <c r="E10" s="831">
        <v>0</v>
      </c>
      <c r="F10" s="756">
        <v>8</v>
      </c>
      <c r="G10" s="391"/>
      <c r="H10" s="756"/>
      <c r="I10" s="379"/>
      <c r="J10" s="377"/>
      <c r="K10" s="392"/>
      <c r="L10" s="392">
        <f t="shared" si="0"/>
        <v>23</v>
      </c>
      <c r="M10" s="476">
        <v>4</v>
      </c>
      <c r="N10" s="351" t="s">
        <v>63</v>
      </c>
      <c r="O10" s="477">
        <v>261</v>
      </c>
      <c r="P10" s="475"/>
    </row>
    <row r="11" spans="2:16" ht="15">
      <c r="B11" s="364">
        <v>5</v>
      </c>
      <c r="C11" s="819" t="s">
        <v>50</v>
      </c>
      <c r="D11" s="744">
        <v>11</v>
      </c>
      <c r="E11" s="831">
        <v>11</v>
      </c>
      <c r="F11" s="756">
        <v>0</v>
      </c>
      <c r="G11" s="391"/>
      <c r="H11" s="756"/>
      <c r="I11" s="379"/>
      <c r="J11" s="377"/>
      <c r="K11" s="392"/>
      <c r="L11" s="392">
        <f t="shared" si="0"/>
        <v>22</v>
      </c>
      <c r="M11" s="476">
        <v>5</v>
      </c>
      <c r="N11" s="352" t="s">
        <v>32</v>
      </c>
      <c r="O11" s="477">
        <v>258</v>
      </c>
      <c r="P11" s="475"/>
    </row>
    <row r="12" spans="2:16" ht="15">
      <c r="B12" s="364">
        <v>6</v>
      </c>
      <c r="C12" s="819" t="s">
        <v>52</v>
      </c>
      <c r="D12" s="744">
        <v>5</v>
      </c>
      <c r="E12" s="831">
        <v>0</v>
      </c>
      <c r="F12" s="756">
        <v>14</v>
      </c>
      <c r="G12" s="391"/>
      <c r="H12" s="756"/>
      <c r="I12" s="379"/>
      <c r="J12" s="377"/>
      <c r="K12" s="392"/>
      <c r="L12" s="392">
        <f t="shared" si="0"/>
        <v>19</v>
      </c>
      <c r="M12" s="473">
        <v>6</v>
      </c>
      <c r="N12" s="352" t="s">
        <v>67</v>
      </c>
      <c r="O12" s="477">
        <v>254</v>
      </c>
      <c r="P12" s="475"/>
    </row>
    <row r="13" spans="2:16" ht="15">
      <c r="B13" s="364">
        <v>7</v>
      </c>
      <c r="C13" s="819" t="s">
        <v>146</v>
      </c>
      <c r="D13" s="744">
        <v>10</v>
      </c>
      <c r="E13" s="831">
        <v>5</v>
      </c>
      <c r="F13" s="756">
        <v>0</v>
      </c>
      <c r="G13" s="391"/>
      <c r="H13" s="756"/>
      <c r="I13" s="379"/>
      <c r="J13" s="377"/>
      <c r="K13" s="392"/>
      <c r="L13" s="392">
        <f t="shared" si="0"/>
        <v>15</v>
      </c>
      <c r="M13" s="476">
        <v>7</v>
      </c>
      <c r="N13" s="352" t="s">
        <v>50</v>
      </c>
      <c r="O13" s="477">
        <v>251</v>
      </c>
      <c r="P13" s="475"/>
    </row>
    <row r="14" spans="2:16" ht="15">
      <c r="B14" s="364">
        <v>8</v>
      </c>
      <c r="C14" s="819" t="s">
        <v>9</v>
      </c>
      <c r="D14" s="744">
        <v>0</v>
      </c>
      <c r="E14" s="831">
        <v>0</v>
      </c>
      <c r="F14" s="756">
        <v>14</v>
      </c>
      <c r="G14" s="391"/>
      <c r="H14" s="756"/>
      <c r="I14" s="379"/>
      <c r="J14" s="377"/>
      <c r="K14" s="392"/>
      <c r="L14" s="392">
        <f t="shared" si="0"/>
        <v>14</v>
      </c>
      <c r="M14" s="476">
        <v>8</v>
      </c>
      <c r="N14" s="352" t="s">
        <v>49</v>
      </c>
      <c r="O14" s="477">
        <v>235</v>
      </c>
      <c r="P14" s="475"/>
    </row>
    <row r="15" spans="2:16" ht="15">
      <c r="B15" s="364">
        <v>9</v>
      </c>
      <c r="C15" s="819" t="s">
        <v>127</v>
      </c>
      <c r="D15" s="744">
        <v>14</v>
      </c>
      <c r="E15" s="831">
        <v>0</v>
      </c>
      <c r="F15" s="756">
        <v>0</v>
      </c>
      <c r="G15" s="391"/>
      <c r="H15" s="756"/>
      <c r="I15" s="379"/>
      <c r="J15" s="377"/>
      <c r="K15" s="392"/>
      <c r="L15" s="392">
        <f t="shared" si="0"/>
        <v>14</v>
      </c>
      <c r="M15" s="473">
        <v>9</v>
      </c>
      <c r="N15" s="352" t="s">
        <v>52</v>
      </c>
      <c r="O15" s="477">
        <v>228</v>
      </c>
      <c r="P15" s="475"/>
    </row>
    <row r="16" spans="2:16" ht="15">
      <c r="B16" s="364">
        <v>10</v>
      </c>
      <c r="C16" s="819" t="s">
        <v>12</v>
      </c>
      <c r="D16" s="744">
        <v>0</v>
      </c>
      <c r="E16" s="830">
        <v>14</v>
      </c>
      <c r="F16" s="756">
        <v>0</v>
      </c>
      <c r="G16" s="391"/>
      <c r="H16" s="756"/>
      <c r="I16" s="379"/>
      <c r="J16" s="377"/>
      <c r="K16" s="392"/>
      <c r="L16" s="392">
        <f t="shared" si="0"/>
        <v>14</v>
      </c>
      <c r="M16" s="476">
        <v>10</v>
      </c>
      <c r="N16" s="354" t="s">
        <v>79</v>
      </c>
      <c r="O16" s="477">
        <v>228</v>
      </c>
      <c r="P16" s="475"/>
    </row>
    <row r="17" spans="2:16" ht="15">
      <c r="B17" s="364">
        <v>11</v>
      </c>
      <c r="C17" s="819" t="s">
        <v>79</v>
      </c>
      <c r="D17" s="744">
        <v>0</v>
      </c>
      <c r="E17" s="831">
        <v>12</v>
      </c>
      <c r="F17" s="756">
        <v>0</v>
      </c>
      <c r="G17" s="391"/>
      <c r="H17" s="756"/>
      <c r="I17" s="379"/>
      <c r="J17" s="377"/>
      <c r="K17" s="392"/>
      <c r="L17" s="392">
        <f t="shared" si="0"/>
        <v>12</v>
      </c>
      <c r="M17" s="476">
        <v>11</v>
      </c>
      <c r="N17" s="352" t="s">
        <v>39</v>
      </c>
      <c r="O17" s="477">
        <v>219</v>
      </c>
      <c r="P17" s="475"/>
    </row>
    <row r="18" spans="2:16" ht="15">
      <c r="B18" s="364">
        <v>12</v>
      </c>
      <c r="C18" s="819" t="s">
        <v>51</v>
      </c>
      <c r="D18" s="744">
        <v>12</v>
      </c>
      <c r="E18" s="831">
        <v>0</v>
      </c>
      <c r="F18" s="756">
        <v>0</v>
      </c>
      <c r="G18" s="391"/>
      <c r="H18" s="756"/>
      <c r="I18" s="379"/>
      <c r="J18" s="377"/>
      <c r="K18" s="392"/>
      <c r="L18" s="392">
        <f t="shared" si="0"/>
        <v>12</v>
      </c>
      <c r="M18" s="473">
        <v>12</v>
      </c>
      <c r="N18" s="352" t="s">
        <v>12</v>
      </c>
      <c r="O18" s="477">
        <v>214</v>
      </c>
      <c r="P18" s="475"/>
    </row>
    <row r="19" spans="2:16" ht="15">
      <c r="B19" s="364">
        <v>13</v>
      </c>
      <c r="C19" s="819" t="s">
        <v>48</v>
      </c>
      <c r="D19" s="744">
        <v>5</v>
      </c>
      <c r="E19" s="830">
        <v>5</v>
      </c>
      <c r="F19" s="756">
        <v>0</v>
      </c>
      <c r="G19" s="391"/>
      <c r="H19" s="756"/>
      <c r="I19" s="379"/>
      <c r="J19" s="377"/>
      <c r="K19" s="392"/>
      <c r="L19" s="392">
        <f t="shared" si="0"/>
        <v>10</v>
      </c>
      <c r="M19" s="476">
        <v>13</v>
      </c>
      <c r="N19" s="478" t="s">
        <v>73</v>
      </c>
      <c r="O19" s="477">
        <v>210</v>
      </c>
      <c r="P19" s="475"/>
    </row>
    <row r="20" spans="2:16" ht="15">
      <c r="B20" s="364">
        <v>14</v>
      </c>
      <c r="C20" s="819" t="s">
        <v>135</v>
      </c>
      <c r="D20" s="744">
        <v>0</v>
      </c>
      <c r="E20" s="831">
        <v>10</v>
      </c>
      <c r="F20" s="756">
        <v>0</v>
      </c>
      <c r="G20" s="391"/>
      <c r="H20" s="756"/>
      <c r="I20" s="379"/>
      <c r="J20" s="377"/>
      <c r="K20" s="392"/>
      <c r="L20" s="392">
        <f t="shared" si="0"/>
        <v>10</v>
      </c>
      <c r="M20" s="476">
        <v>14</v>
      </c>
      <c r="N20" s="352" t="s">
        <v>48</v>
      </c>
      <c r="O20" s="477">
        <v>184</v>
      </c>
      <c r="P20" s="475"/>
    </row>
    <row r="21" spans="2:16" ht="15">
      <c r="B21" s="364">
        <v>15</v>
      </c>
      <c r="C21" s="819" t="s">
        <v>188</v>
      </c>
      <c r="D21" s="744">
        <v>5</v>
      </c>
      <c r="E21" s="831">
        <v>5</v>
      </c>
      <c r="F21" s="756">
        <v>0</v>
      </c>
      <c r="G21" s="391"/>
      <c r="H21" s="756"/>
      <c r="I21" s="379"/>
      <c r="J21" s="377"/>
      <c r="K21" s="392"/>
      <c r="L21" s="392">
        <f t="shared" si="0"/>
        <v>10</v>
      </c>
      <c r="M21" s="473">
        <v>15</v>
      </c>
      <c r="N21" s="352" t="s">
        <v>9</v>
      </c>
      <c r="O21" s="477">
        <v>166</v>
      </c>
      <c r="P21" s="475"/>
    </row>
    <row r="22" spans="2:16" ht="15">
      <c r="B22" s="364">
        <v>16</v>
      </c>
      <c r="C22" s="819" t="s">
        <v>92</v>
      </c>
      <c r="D22" s="744">
        <v>5</v>
      </c>
      <c r="E22" s="830">
        <v>5</v>
      </c>
      <c r="F22" s="756">
        <v>0</v>
      </c>
      <c r="G22" s="391"/>
      <c r="H22" s="756"/>
      <c r="I22" s="379"/>
      <c r="J22" s="377"/>
      <c r="K22" s="392"/>
      <c r="L22" s="392">
        <f t="shared" si="0"/>
        <v>10</v>
      </c>
      <c r="M22" s="476">
        <v>16</v>
      </c>
      <c r="N22" s="352" t="s">
        <v>127</v>
      </c>
      <c r="O22" s="477">
        <v>166</v>
      </c>
      <c r="P22" s="475"/>
    </row>
    <row r="23" spans="2:16" ht="15">
      <c r="B23" s="364">
        <v>17</v>
      </c>
      <c r="C23" s="820" t="s">
        <v>99</v>
      </c>
      <c r="D23" s="847">
        <v>5</v>
      </c>
      <c r="E23" s="831">
        <v>0</v>
      </c>
      <c r="F23" s="756">
        <v>5</v>
      </c>
      <c r="G23" s="391"/>
      <c r="H23" s="756"/>
      <c r="I23" s="379"/>
      <c r="J23" s="377"/>
      <c r="K23" s="392"/>
      <c r="L23" s="392">
        <f t="shared" si="0"/>
        <v>10</v>
      </c>
      <c r="M23" s="476">
        <v>17</v>
      </c>
      <c r="N23" s="352" t="s">
        <v>122</v>
      </c>
      <c r="O23" s="477">
        <v>164</v>
      </c>
      <c r="P23" s="475"/>
    </row>
    <row r="24" spans="2:16" ht="15">
      <c r="B24" s="364">
        <v>18</v>
      </c>
      <c r="C24" s="819" t="s">
        <v>76</v>
      </c>
      <c r="D24" s="744">
        <v>5</v>
      </c>
      <c r="E24" s="831">
        <v>5</v>
      </c>
      <c r="F24" s="756">
        <v>0</v>
      </c>
      <c r="G24" s="391"/>
      <c r="H24" s="756"/>
      <c r="I24" s="379"/>
      <c r="J24" s="377"/>
      <c r="K24" s="392"/>
      <c r="L24" s="392">
        <f t="shared" si="0"/>
        <v>10</v>
      </c>
      <c r="M24" s="473">
        <v>18</v>
      </c>
      <c r="N24" s="352" t="s">
        <v>43</v>
      </c>
      <c r="O24" s="477">
        <v>162</v>
      </c>
      <c r="P24" s="475"/>
    </row>
    <row r="25" spans="2:16" ht="15">
      <c r="B25" s="364">
        <v>19</v>
      </c>
      <c r="C25" s="819" t="s">
        <v>145</v>
      </c>
      <c r="D25" s="744">
        <v>0</v>
      </c>
      <c r="E25" s="831">
        <v>0</v>
      </c>
      <c r="F25" s="756">
        <v>8</v>
      </c>
      <c r="G25" s="391"/>
      <c r="H25" s="756"/>
      <c r="I25" s="379"/>
      <c r="J25" s="377"/>
      <c r="K25" s="392"/>
      <c r="L25" s="392">
        <f t="shared" si="0"/>
        <v>8</v>
      </c>
      <c r="M25" s="476">
        <v>19</v>
      </c>
      <c r="N25" s="352" t="s">
        <v>62</v>
      </c>
      <c r="O25" s="477">
        <v>159</v>
      </c>
      <c r="P25" s="475"/>
    </row>
    <row r="26" spans="2:16" ht="15">
      <c r="B26" s="364">
        <v>20</v>
      </c>
      <c r="C26" s="819" t="s">
        <v>163</v>
      </c>
      <c r="D26" s="744">
        <v>0</v>
      </c>
      <c r="E26" s="831">
        <v>0</v>
      </c>
      <c r="F26" s="756">
        <v>8</v>
      </c>
      <c r="G26" s="391"/>
      <c r="H26" s="756"/>
      <c r="I26" s="379"/>
      <c r="J26" s="377"/>
      <c r="K26" s="392"/>
      <c r="L26" s="392">
        <f t="shared" si="0"/>
        <v>8</v>
      </c>
      <c r="M26" s="476">
        <v>20</v>
      </c>
      <c r="N26" s="352" t="s">
        <v>10</v>
      </c>
      <c r="O26" s="477">
        <v>157</v>
      </c>
      <c r="P26" s="475"/>
    </row>
    <row r="27" spans="2:16" ht="15">
      <c r="B27" s="364">
        <v>21</v>
      </c>
      <c r="C27" s="819" t="s">
        <v>43</v>
      </c>
      <c r="D27" s="744">
        <v>0</v>
      </c>
      <c r="E27" s="831">
        <v>5</v>
      </c>
      <c r="F27" s="756">
        <v>0</v>
      </c>
      <c r="G27" s="391"/>
      <c r="H27" s="756"/>
      <c r="I27" s="379"/>
      <c r="J27" s="377"/>
      <c r="K27" s="392"/>
      <c r="L27" s="392">
        <f t="shared" si="0"/>
        <v>5</v>
      </c>
      <c r="M27" s="473">
        <v>21</v>
      </c>
      <c r="N27" s="352" t="s">
        <v>11</v>
      </c>
      <c r="O27" s="477">
        <v>145</v>
      </c>
      <c r="P27" s="475"/>
    </row>
    <row r="28" spans="2:16" ht="15">
      <c r="B28" s="364">
        <v>22</v>
      </c>
      <c r="C28" s="820" t="s">
        <v>39</v>
      </c>
      <c r="D28" s="847">
        <v>0</v>
      </c>
      <c r="E28" s="831">
        <v>5</v>
      </c>
      <c r="F28" s="756">
        <v>0</v>
      </c>
      <c r="G28" s="391"/>
      <c r="H28" s="756"/>
      <c r="I28" s="379"/>
      <c r="J28" s="377"/>
      <c r="K28" s="392"/>
      <c r="L28" s="392">
        <f t="shared" si="0"/>
        <v>5</v>
      </c>
      <c r="M28" s="476">
        <v>22</v>
      </c>
      <c r="N28" s="352" t="s">
        <v>58</v>
      </c>
      <c r="O28" s="477">
        <v>143</v>
      </c>
      <c r="P28" s="475"/>
    </row>
    <row r="29" spans="2:16" ht="15">
      <c r="B29" s="364">
        <v>23</v>
      </c>
      <c r="C29" s="819" t="s">
        <v>58</v>
      </c>
      <c r="D29" s="744">
        <v>0</v>
      </c>
      <c r="E29" s="831">
        <v>5</v>
      </c>
      <c r="F29" s="756">
        <v>0</v>
      </c>
      <c r="G29" s="391"/>
      <c r="H29" s="756"/>
      <c r="I29" s="379"/>
      <c r="J29" s="377"/>
      <c r="K29" s="392"/>
      <c r="L29" s="392">
        <f t="shared" si="0"/>
        <v>5</v>
      </c>
      <c r="M29" s="476">
        <v>23</v>
      </c>
      <c r="N29" s="352" t="s">
        <v>131</v>
      </c>
      <c r="O29" s="477">
        <v>141</v>
      </c>
      <c r="P29" s="475"/>
    </row>
    <row r="30" spans="2:16" ht="15">
      <c r="B30" s="364">
        <v>24</v>
      </c>
      <c r="C30" s="819" t="s">
        <v>176</v>
      </c>
      <c r="D30" s="744">
        <v>5</v>
      </c>
      <c r="E30" s="831">
        <v>0</v>
      </c>
      <c r="F30" s="756">
        <v>0</v>
      </c>
      <c r="G30" s="391"/>
      <c r="H30" s="756"/>
      <c r="I30" s="379"/>
      <c r="J30" s="377"/>
      <c r="K30" s="392"/>
      <c r="L30" s="392">
        <f t="shared" si="0"/>
        <v>5</v>
      </c>
      <c r="M30" s="473">
        <v>24</v>
      </c>
      <c r="N30" s="352" t="s">
        <v>189</v>
      </c>
      <c r="O30" s="477">
        <v>136</v>
      </c>
      <c r="P30" s="475"/>
    </row>
    <row r="31" spans="2:16" ht="15">
      <c r="B31" s="364">
        <v>25</v>
      </c>
      <c r="C31" s="819" t="s">
        <v>10</v>
      </c>
      <c r="D31" s="744">
        <v>5</v>
      </c>
      <c r="E31" s="830">
        <v>0</v>
      </c>
      <c r="F31" s="756">
        <v>0</v>
      </c>
      <c r="G31" s="391"/>
      <c r="H31" s="756"/>
      <c r="I31" s="379"/>
      <c r="J31" s="377"/>
      <c r="K31" s="392"/>
      <c r="L31" s="392">
        <f t="shared" si="0"/>
        <v>5</v>
      </c>
      <c r="M31" s="476">
        <v>25</v>
      </c>
      <c r="N31" s="352" t="s">
        <v>74</v>
      </c>
      <c r="O31" s="477">
        <v>130</v>
      </c>
      <c r="P31" s="475"/>
    </row>
    <row r="32" spans="2:16" ht="15">
      <c r="B32" s="364">
        <v>26</v>
      </c>
      <c r="C32" s="820" t="s">
        <v>132</v>
      </c>
      <c r="D32" s="847">
        <v>5</v>
      </c>
      <c r="E32" s="831">
        <v>0</v>
      </c>
      <c r="F32" s="756">
        <v>0</v>
      </c>
      <c r="G32" s="391"/>
      <c r="H32" s="756"/>
      <c r="I32" s="379"/>
      <c r="J32" s="377"/>
      <c r="K32" s="392"/>
      <c r="L32" s="392">
        <f t="shared" si="0"/>
        <v>5</v>
      </c>
      <c r="M32" s="476">
        <v>26</v>
      </c>
      <c r="N32" s="352" t="s">
        <v>83</v>
      </c>
      <c r="O32" s="477">
        <v>124</v>
      </c>
      <c r="P32" s="475"/>
    </row>
    <row r="33" spans="2:16" ht="15">
      <c r="B33" s="364">
        <v>27</v>
      </c>
      <c r="C33" s="819" t="s">
        <v>83</v>
      </c>
      <c r="D33" s="744">
        <v>0</v>
      </c>
      <c r="E33" s="831">
        <v>5</v>
      </c>
      <c r="F33" s="756">
        <v>0</v>
      </c>
      <c r="G33" s="391"/>
      <c r="H33" s="756"/>
      <c r="I33" s="379"/>
      <c r="J33" s="377"/>
      <c r="K33" s="392"/>
      <c r="L33" s="392">
        <f t="shared" si="0"/>
        <v>5</v>
      </c>
      <c r="M33" s="473">
        <v>27</v>
      </c>
      <c r="N33" s="352" t="s">
        <v>60</v>
      </c>
      <c r="O33" s="477">
        <v>121</v>
      </c>
      <c r="P33" s="475"/>
    </row>
    <row r="34" spans="2:16" ht="15">
      <c r="B34" s="364">
        <v>28</v>
      </c>
      <c r="C34" s="819" t="s">
        <v>122</v>
      </c>
      <c r="D34" s="744">
        <v>0</v>
      </c>
      <c r="E34" s="831">
        <v>5</v>
      </c>
      <c r="F34" s="756">
        <v>0</v>
      </c>
      <c r="G34" s="391"/>
      <c r="H34" s="756"/>
      <c r="I34" s="379"/>
      <c r="J34" s="377"/>
      <c r="K34" s="392"/>
      <c r="L34" s="392">
        <f t="shared" si="0"/>
        <v>5</v>
      </c>
      <c r="M34" s="476">
        <v>28</v>
      </c>
      <c r="N34" s="352" t="s">
        <v>99</v>
      </c>
      <c r="O34" s="477">
        <v>120</v>
      </c>
      <c r="P34" s="475"/>
    </row>
    <row r="35" spans="2:16" ht="15">
      <c r="B35" s="364">
        <v>29</v>
      </c>
      <c r="C35" s="819" t="s">
        <v>13</v>
      </c>
      <c r="D35" s="744">
        <v>5</v>
      </c>
      <c r="E35" s="831">
        <v>0</v>
      </c>
      <c r="F35" s="756">
        <v>0</v>
      </c>
      <c r="G35" s="391"/>
      <c r="H35" s="756"/>
      <c r="I35" s="379"/>
      <c r="J35" s="377"/>
      <c r="K35" s="392"/>
      <c r="L35" s="392">
        <f t="shared" si="0"/>
        <v>5</v>
      </c>
      <c r="M35" s="476">
        <v>29</v>
      </c>
      <c r="N35" s="352" t="s">
        <v>69</v>
      </c>
      <c r="O35" s="477">
        <v>116</v>
      </c>
      <c r="P35" s="475"/>
    </row>
    <row r="36" spans="2:16" ht="15">
      <c r="B36" s="364">
        <v>30</v>
      </c>
      <c r="C36" s="819" t="s">
        <v>140</v>
      </c>
      <c r="D36" s="744">
        <v>5</v>
      </c>
      <c r="E36" s="831">
        <v>0</v>
      </c>
      <c r="F36" s="756">
        <v>0</v>
      </c>
      <c r="G36" s="391"/>
      <c r="H36" s="756"/>
      <c r="I36" s="379"/>
      <c r="J36" s="377"/>
      <c r="K36" s="392"/>
      <c r="L36" s="392">
        <f t="shared" si="0"/>
        <v>5</v>
      </c>
      <c r="M36" s="473">
        <v>30</v>
      </c>
      <c r="N36" s="352" t="s">
        <v>97</v>
      </c>
      <c r="O36" s="477">
        <v>111</v>
      </c>
      <c r="P36" s="475"/>
    </row>
    <row r="37" spans="2:16" ht="15">
      <c r="B37" s="364">
        <v>31</v>
      </c>
      <c r="C37" s="821" t="s">
        <v>338</v>
      </c>
      <c r="D37" s="756">
        <v>0</v>
      </c>
      <c r="E37" s="831">
        <v>5</v>
      </c>
      <c r="F37" s="756">
        <v>0</v>
      </c>
      <c r="G37" s="391"/>
      <c r="H37" s="756"/>
      <c r="I37" s="379"/>
      <c r="J37" s="377"/>
      <c r="K37" s="392"/>
      <c r="L37" s="392">
        <f t="shared" si="0"/>
        <v>5</v>
      </c>
      <c r="M37" s="476">
        <v>31</v>
      </c>
      <c r="N37" s="352" t="s">
        <v>61</v>
      </c>
      <c r="O37" s="477">
        <v>109</v>
      </c>
      <c r="P37" s="475"/>
    </row>
    <row r="38" spans="2:16" ht="15">
      <c r="B38" s="364">
        <v>32</v>
      </c>
      <c r="C38" s="819" t="s">
        <v>337</v>
      </c>
      <c r="D38" s="744">
        <v>5</v>
      </c>
      <c r="E38" s="830">
        <v>0</v>
      </c>
      <c r="F38" s="756">
        <v>0</v>
      </c>
      <c r="G38" s="391"/>
      <c r="H38" s="756"/>
      <c r="I38" s="379"/>
      <c r="J38" s="377"/>
      <c r="K38" s="392"/>
      <c r="L38" s="392">
        <f t="shared" si="0"/>
        <v>5</v>
      </c>
      <c r="M38" s="476">
        <v>32</v>
      </c>
      <c r="N38" s="478" t="s">
        <v>51</v>
      </c>
      <c r="O38" s="477">
        <v>108</v>
      </c>
      <c r="P38" s="475"/>
    </row>
    <row r="39" spans="2:16" ht="15">
      <c r="B39" s="364">
        <v>33</v>
      </c>
      <c r="C39" s="822" t="s">
        <v>63</v>
      </c>
      <c r="D39" s="732">
        <v>0</v>
      </c>
      <c r="E39" s="831">
        <v>5</v>
      </c>
      <c r="F39" s="756">
        <v>0</v>
      </c>
      <c r="G39" s="391"/>
      <c r="H39" s="756"/>
      <c r="I39" s="379"/>
      <c r="J39" s="377"/>
      <c r="K39" s="392"/>
      <c r="L39" s="392">
        <f t="shared" ref="L39:L70" si="1">SUM(D39:K39)</f>
        <v>5</v>
      </c>
      <c r="M39" s="473">
        <v>33</v>
      </c>
      <c r="N39" s="478" t="s">
        <v>76</v>
      </c>
      <c r="O39" s="477">
        <v>108</v>
      </c>
      <c r="P39" s="475"/>
    </row>
    <row r="40" spans="2:16" ht="15">
      <c r="B40" s="364">
        <v>34</v>
      </c>
      <c r="C40" s="819" t="s">
        <v>384</v>
      </c>
      <c r="D40" s="744">
        <v>5</v>
      </c>
      <c r="E40" s="831">
        <v>0</v>
      </c>
      <c r="F40" s="756">
        <v>0</v>
      </c>
      <c r="G40" s="391"/>
      <c r="H40" s="756"/>
      <c r="I40" s="379"/>
      <c r="J40" s="377"/>
      <c r="K40" s="392"/>
      <c r="L40" s="392">
        <f t="shared" si="1"/>
        <v>5</v>
      </c>
      <c r="M40" s="476">
        <v>34</v>
      </c>
      <c r="N40" s="352" t="s">
        <v>31</v>
      </c>
      <c r="O40" s="477">
        <v>104</v>
      </c>
      <c r="P40" s="475"/>
    </row>
    <row r="41" spans="2:16" ht="15">
      <c r="B41" s="364">
        <v>35</v>
      </c>
      <c r="C41" s="819" t="s">
        <v>97</v>
      </c>
      <c r="D41" s="744">
        <v>0</v>
      </c>
      <c r="E41" s="831">
        <v>5</v>
      </c>
      <c r="F41" s="756">
        <v>0</v>
      </c>
      <c r="G41" s="391"/>
      <c r="H41" s="756"/>
      <c r="I41" s="379"/>
      <c r="J41" s="377"/>
      <c r="K41" s="392"/>
      <c r="L41" s="392">
        <f t="shared" si="1"/>
        <v>5</v>
      </c>
      <c r="M41" s="476">
        <v>35</v>
      </c>
      <c r="N41" s="357" t="s">
        <v>92</v>
      </c>
      <c r="O41" s="479">
        <v>102</v>
      </c>
      <c r="P41" s="475"/>
    </row>
    <row r="42" spans="2:16" ht="15">
      <c r="B42" s="364">
        <v>36</v>
      </c>
      <c r="C42" s="819" t="s">
        <v>69</v>
      </c>
      <c r="D42" s="744">
        <v>5</v>
      </c>
      <c r="E42" s="831">
        <v>0</v>
      </c>
      <c r="F42" s="756">
        <v>0</v>
      </c>
      <c r="G42" s="391"/>
      <c r="H42" s="756"/>
      <c r="I42" s="379"/>
      <c r="J42" s="377"/>
      <c r="K42" s="392"/>
      <c r="L42" s="392">
        <f t="shared" si="1"/>
        <v>5</v>
      </c>
      <c r="M42" s="473">
        <v>36</v>
      </c>
      <c r="N42" s="352" t="s">
        <v>125</v>
      </c>
      <c r="O42" s="477">
        <v>99</v>
      </c>
      <c r="P42" s="475"/>
    </row>
    <row r="43" spans="2:16" ht="15">
      <c r="B43" s="364">
        <v>37</v>
      </c>
      <c r="C43" s="823" t="s">
        <v>42</v>
      </c>
      <c r="D43" s="848">
        <v>0</v>
      </c>
      <c r="E43" s="832">
        <v>5</v>
      </c>
      <c r="F43" s="756">
        <v>0</v>
      </c>
      <c r="G43" s="757"/>
      <c r="H43" s="762"/>
      <c r="I43" s="406"/>
      <c r="J43" s="404"/>
      <c r="K43" s="763"/>
      <c r="L43" s="392">
        <f t="shared" si="1"/>
        <v>5</v>
      </c>
      <c r="M43" s="476">
        <v>37</v>
      </c>
      <c r="N43" s="352" t="s">
        <v>42</v>
      </c>
      <c r="O43" s="477">
        <v>99</v>
      </c>
      <c r="P43" s="475"/>
    </row>
    <row r="44" spans="2:16" ht="15">
      <c r="B44" s="364">
        <v>38</v>
      </c>
      <c r="C44" s="820" t="s">
        <v>94</v>
      </c>
      <c r="D44" s="847">
        <v>5</v>
      </c>
      <c r="E44" s="830">
        <v>0</v>
      </c>
      <c r="F44" s="756">
        <v>0</v>
      </c>
      <c r="G44" s="391"/>
      <c r="H44" s="756"/>
      <c r="I44" s="379"/>
      <c r="J44" s="377"/>
      <c r="K44" s="392"/>
      <c r="L44" s="392">
        <f t="shared" si="1"/>
        <v>5</v>
      </c>
      <c r="M44" s="476">
        <v>38</v>
      </c>
      <c r="N44" s="352" t="s">
        <v>98</v>
      </c>
      <c r="O44" s="477">
        <v>98</v>
      </c>
      <c r="P44" s="475"/>
    </row>
    <row r="45" spans="2:16" ht="15">
      <c r="B45" s="364">
        <v>39</v>
      </c>
      <c r="C45" s="903" t="s">
        <v>49</v>
      </c>
      <c r="D45" s="904">
        <v>5</v>
      </c>
      <c r="E45" s="833">
        <v>0</v>
      </c>
      <c r="F45" s="756">
        <v>0</v>
      </c>
      <c r="G45" s="391"/>
      <c r="H45" s="756"/>
      <c r="I45" s="379"/>
      <c r="J45" s="377"/>
      <c r="K45" s="392"/>
      <c r="L45" s="392">
        <f t="shared" si="1"/>
        <v>5</v>
      </c>
      <c r="M45" s="473">
        <v>39</v>
      </c>
      <c r="N45" s="358" t="s">
        <v>82</v>
      </c>
      <c r="O45" s="477">
        <v>97</v>
      </c>
      <c r="P45" s="475"/>
    </row>
    <row r="46" spans="2:16" ht="15">
      <c r="B46" s="364">
        <v>40</v>
      </c>
      <c r="C46" s="819" t="s">
        <v>304</v>
      </c>
      <c r="D46" s="744">
        <v>0</v>
      </c>
      <c r="E46" s="831">
        <v>5</v>
      </c>
      <c r="F46" s="756">
        <v>0</v>
      </c>
      <c r="G46" s="391"/>
      <c r="H46" s="756"/>
      <c r="I46" s="379"/>
      <c r="J46" s="377"/>
      <c r="K46" s="392"/>
      <c r="L46" s="392">
        <f t="shared" si="1"/>
        <v>5</v>
      </c>
      <c r="M46" s="476">
        <v>40</v>
      </c>
      <c r="N46" s="352" t="s">
        <v>130</v>
      </c>
      <c r="O46" s="477">
        <v>97</v>
      </c>
      <c r="P46" s="475"/>
    </row>
    <row r="47" spans="2:16" ht="15">
      <c r="B47" s="364">
        <v>41</v>
      </c>
      <c r="C47" s="819" t="s">
        <v>60</v>
      </c>
      <c r="D47" s="744">
        <v>0</v>
      </c>
      <c r="E47" s="831">
        <v>5</v>
      </c>
      <c r="F47" s="756">
        <v>0</v>
      </c>
      <c r="G47" s="391"/>
      <c r="H47" s="756"/>
      <c r="I47" s="379"/>
      <c r="J47" s="377"/>
      <c r="K47" s="392"/>
      <c r="L47" s="392">
        <f t="shared" si="1"/>
        <v>5</v>
      </c>
      <c r="M47" s="476">
        <v>41</v>
      </c>
      <c r="N47" s="352" t="s">
        <v>196</v>
      </c>
      <c r="O47" s="477">
        <v>92</v>
      </c>
      <c r="P47" s="475"/>
    </row>
    <row r="48" spans="2:16" ht="15">
      <c r="B48" s="364">
        <v>42</v>
      </c>
      <c r="C48" s="822" t="s">
        <v>47</v>
      </c>
      <c r="D48" s="732">
        <v>5</v>
      </c>
      <c r="E48" s="831">
        <v>0</v>
      </c>
      <c r="F48" s="756">
        <v>0</v>
      </c>
      <c r="G48" s="391"/>
      <c r="H48" s="756"/>
      <c r="I48" s="379"/>
      <c r="J48" s="377"/>
      <c r="K48" s="392"/>
      <c r="L48" s="392">
        <f t="shared" si="1"/>
        <v>5</v>
      </c>
      <c r="M48" s="473">
        <v>42</v>
      </c>
      <c r="N48" s="352" t="s">
        <v>53</v>
      </c>
      <c r="O48" s="477">
        <v>91</v>
      </c>
      <c r="P48" s="475"/>
    </row>
    <row r="49" spans="2:16" ht="15">
      <c r="B49" s="364">
        <v>43</v>
      </c>
      <c r="C49" s="819" t="s">
        <v>73</v>
      </c>
      <c r="D49" s="744">
        <v>0</v>
      </c>
      <c r="E49" s="831">
        <v>5</v>
      </c>
      <c r="F49" s="756">
        <v>0</v>
      </c>
      <c r="G49" s="391"/>
      <c r="H49" s="756"/>
      <c r="I49" s="379"/>
      <c r="J49" s="377"/>
      <c r="K49" s="392"/>
      <c r="L49" s="392">
        <f t="shared" si="1"/>
        <v>5</v>
      </c>
      <c r="M49" s="476">
        <v>43</v>
      </c>
      <c r="N49" s="478" t="s">
        <v>80</v>
      </c>
      <c r="O49" s="477">
        <v>83</v>
      </c>
      <c r="P49" s="475"/>
    </row>
    <row r="50" spans="2:16" ht="15">
      <c r="B50" s="364">
        <v>44</v>
      </c>
      <c r="C50" s="819" t="s">
        <v>131</v>
      </c>
      <c r="D50" s="744">
        <v>5</v>
      </c>
      <c r="E50" s="831">
        <v>0</v>
      </c>
      <c r="F50" s="756">
        <v>0</v>
      </c>
      <c r="G50" s="391"/>
      <c r="H50" s="756"/>
      <c r="I50" s="379"/>
      <c r="J50" s="377"/>
      <c r="K50" s="392"/>
      <c r="L50" s="392">
        <f t="shared" si="1"/>
        <v>5</v>
      </c>
      <c r="M50" s="476">
        <v>44</v>
      </c>
      <c r="N50" s="352" t="s">
        <v>54</v>
      </c>
      <c r="O50" s="477">
        <v>75</v>
      </c>
      <c r="P50" s="475"/>
    </row>
    <row r="51" spans="2:16" ht="15">
      <c r="B51" s="364">
        <v>45</v>
      </c>
      <c r="C51" s="819" t="s">
        <v>31</v>
      </c>
      <c r="D51" s="744">
        <v>0</v>
      </c>
      <c r="E51" s="831">
        <v>5</v>
      </c>
      <c r="F51" s="756">
        <v>0</v>
      </c>
      <c r="G51" s="391"/>
      <c r="H51" s="756"/>
      <c r="I51" s="379"/>
      <c r="J51" s="377"/>
      <c r="K51" s="392"/>
      <c r="L51" s="392">
        <f t="shared" si="1"/>
        <v>5</v>
      </c>
      <c r="M51" s="473">
        <v>45</v>
      </c>
      <c r="N51" s="352" t="s">
        <v>91</v>
      </c>
      <c r="O51" s="477">
        <v>75</v>
      </c>
      <c r="P51" s="475"/>
    </row>
    <row r="52" spans="2:16" ht="15">
      <c r="B52" s="364">
        <v>46</v>
      </c>
      <c r="C52" s="819" t="s">
        <v>166</v>
      </c>
      <c r="D52" s="744">
        <v>0</v>
      </c>
      <c r="E52" s="831">
        <v>5</v>
      </c>
      <c r="F52" s="756">
        <v>0</v>
      </c>
      <c r="G52" s="391"/>
      <c r="H52" s="756"/>
      <c r="I52" s="379"/>
      <c r="J52" s="377"/>
      <c r="K52" s="392"/>
      <c r="L52" s="392">
        <f t="shared" si="1"/>
        <v>5</v>
      </c>
      <c r="M52" s="476">
        <v>46</v>
      </c>
      <c r="N52" s="478" t="s">
        <v>188</v>
      </c>
      <c r="O52" s="477">
        <v>74</v>
      </c>
      <c r="P52" s="475"/>
    </row>
    <row r="53" spans="2:16" ht="15">
      <c r="B53" s="364">
        <v>47</v>
      </c>
      <c r="C53" s="821" t="s">
        <v>363</v>
      </c>
      <c r="D53" s="756">
        <v>5</v>
      </c>
      <c r="E53" s="831">
        <v>0</v>
      </c>
      <c r="F53" s="756">
        <v>0</v>
      </c>
      <c r="G53" s="391"/>
      <c r="H53" s="756"/>
      <c r="I53" s="379"/>
      <c r="J53" s="377"/>
      <c r="K53" s="392"/>
      <c r="L53" s="392">
        <f t="shared" si="1"/>
        <v>5</v>
      </c>
      <c r="M53" s="476">
        <v>47</v>
      </c>
      <c r="N53" s="352" t="s">
        <v>70</v>
      </c>
      <c r="O53" s="477">
        <v>72</v>
      </c>
      <c r="P53" s="475"/>
    </row>
    <row r="54" spans="2:16" ht="15">
      <c r="B54" s="364">
        <v>48</v>
      </c>
      <c r="C54" s="819" t="s">
        <v>126</v>
      </c>
      <c r="D54" s="744">
        <v>0</v>
      </c>
      <c r="E54" s="830">
        <v>0</v>
      </c>
      <c r="F54" s="756">
        <v>0</v>
      </c>
      <c r="G54" s="391"/>
      <c r="H54" s="756"/>
      <c r="I54" s="379"/>
      <c r="J54" s="377"/>
      <c r="K54" s="392"/>
      <c r="L54" s="392">
        <f t="shared" si="1"/>
        <v>0</v>
      </c>
      <c r="M54" s="473">
        <v>48</v>
      </c>
      <c r="N54" s="352" t="s">
        <v>68</v>
      </c>
      <c r="O54" s="477">
        <v>72</v>
      </c>
      <c r="P54" s="475"/>
    </row>
    <row r="55" spans="2:16" ht="15">
      <c r="B55" s="364">
        <v>49</v>
      </c>
      <c r="C55" s="819" t="s">
        <v>170</v>
      </c>
      <c r="D55" s="744">
        <v>0</v>
      </c>
      <c r="E55" s="831">
        <v>0</v>
      </c>
      <c r="F55" s="756">
        <v>0</v>
      </c>
      <c r="G55" s="391"/>
      <c r="H55" s="756"/>
      <c r="I55" s="379"/>
      <c r="J55" s="377"/>
      <c r="K55" s="392"/>
      <c r="L55" s="392">
        <f t="shared" si="1"/>
        <v>0</v>
      </c>
      <c r="M55" s="476">
        <v>49</v>
      </c>
      <c r="N55" s="352" t="s">
        <v>13</v>
      </c>
      <c r="O55" s="477">
        <v>71</v>
      </c>
      <c r="P55" s="475"/>
    </row>
    <row r="56" spans="2:16" ht="15">
      <c r="B56" s="364">
        <v>50</v>
      </c>
      <c r="C56" s="819" t="s">
        <v>153</v>
      </c>
      <c r="D56" s="744">
        <v>0</v>
      </c>
      <c r="E56" s="831">
        <v>0</v>
      </c>
      <c r="F56" s="756">
        <v>0</v>
      </c>
      <c r="G56" s="391"/>
      <c r="H56" s="756"/>
      <c r="I56" s="379"/>
      <c r="J56" s="377"/>
      <c r="K56" s="392"/>
      <c r="L56" s="392">
        <f t="shared" si="1"/>
        <v>0</v>
      </c>
      <c r="M56" s="476">
        <v>50</v>
      </c>
      <c r="N56" s="352" t="s">
        <v>146</v>
      </c>
      <c r="O56" s="477">
        <v>70</v>
      </c>
      <c r="P56" s="475"/>
    </row>
    <row r="57" spans="2:16" ht="15">
      <c r="B57" s="364">
        <v>51</v>
      </c>
      <c r="C57" s="821" t="s">
        <v>192</v>
      </c>
      <c r="D57" s="756">
        <v>0</v>
      </c>
      <c r="E57" s="831">
        <v>0</v>
      </c>
      <c r="F57" s="756">
        <v>0</v>
      </c>
      <c r="G57" s="391"/>
      <c r="H57" s="756"/>
      <c r="I57" s="379"/>
      <c r="J57" s="377"/>
      <c r="K57" s="392"/>
      <c r="L57" s="392">
        <f t="shared" si="1"/>
        <v>0</v>
      </c>
      <c r="M57" s="473">
        <v>51</v>
      </c>
      <c r="N57" s="352" t="s">
        <v>304</v>
      </c>
      <c r="O57" s="474">
        <v>70</v>
      </c>
      <c r="P57" s="475"/>
    </row>
    <row r="58" spans="2:16" ht="15">
      <c r="B58" s="364">
        <v>52</v>
      </c>
      <c r="C58" s="820" t="s">
        <v>88</v>
      </c>
      <c r="D58" s="847">
        <v>0</v>
      </c>
      <c r="E58" s="831">
        <v>0</v>
      </c>
      <c r="F58" s="756">
        <v>0</v>
      </c>
      <c r="G58" s="391"/>
      <c r="H58" s="756"/>
      <c r="I58" s="379"/>
      <c r="J58" s="377"/>
      <c r="K58" s="392"/>
      <c r="L58" s="392">
        <f t="shared" si="1"/>
        <v>0</v>
      </c>
      <c r="M58" s="476">
        <v>52</v>
      </c>
      <c r="N58" s="352" t="s">
        <v>126</v>
      </c>
      <c r="O58" s="477">
        <v>68</v>
      </c>
      <c r="P58" s="475"/>
    </row>
    <row r="59" spans="2:16" ht="15">
      <c r="B59" s="364">
        <v>53</v>
      </c>
      <c r="C59" s="819" t="s">
        <v>81</v>
      </c>
      <c r="D59" s="744">
        <v>0</v>
      </c>
      <c r="E59" s="831">
        <v>0</v>
      </c>
      <c r="F59" s="756">
        <v>0</v>
      </c>
      <c r="G59" s="391"/>
      <c r="H59" s="756"/>
      <c r="I59" s="379"/>
      <c r="J59" s="377"/>
      <c r="K59" s="392"/>
      <c r="L59" s="392">
        <f t="shared" si="1"/>
        <v>0</v>
      </c>
      <c r="M59" s="476">
        <v>53</v>
      </c>
      <c r="N59" s="352" t="s">
        <v>152</v>
      </c>
      <c r="O59" s="477">
        <v>65</v>
      </c>
      <c r="P59" s="475"/>
    </row>
    <row r="60" spans="2:16" ht="15">
      <c r="B60" s="364">
        <v>54</v>
      </c>
      <c r="C60" s="821" t="s">
        <v>197</v>
      </c>
      <c r="D60" s="756">
        <v>0</v>
      </c>
      <c r="E60" s="831">
        <v>0</v>
      </c>
      <c r="F60" s="756">
        <v>0</v>
      </c>
      <c r="G60" s="391"/>
      <c r="H60" s="756"/>
      <c r="I60" s="379"/>
      <c r="J60" s="377"/>
      <c r="K60" s="392"/>
      <c r="L60" s="392">
        <f t="shared" si="1"/>
        <v>0</v>
      </c>
      <c r="M60" s="473">
        <v>54</v>
      </c>
      <c r="N60" s="352" t="s">
        <v>89</v>
      </c>
      <c r="O60" s="477">
        <v>60</v>
      </c>
      <c r="P60" s="475"/>
    </row>
    <row r="61" spans="2:16" ht="15">
      <c r="B61" s="364">
        <v>55</v>
      </c>
      <c r="C61" s="821" t="s">
        <v>193</v>
      </c>
      <c r="D61" s="756">
        <v>0</v>
      </c>
      <c r="E61" s="831">
        <v>0</v>
      </c>
      <c r="F61" s="756">
        <v>0</v>
      </c>
      <c r="G61" s="391"/>
      <c r="H61" s="756"/>
      <c r="I61" s="379"/>
      <c r="J61" s="377"/>
      <c r="K61" s="392"/>
      <c r="L61" s="392">
        <f t="shared" si="1"/>
        <v>0</v>
      </c>
      <c r="M61" s="476">
        <v>55</v>
      </c>
      <c r="N61" s="352" t="s">
        <v>55</v>
      </c>
      <c r="O61" s="477">
        <v>60</v>
      </c>
      <c r="P61" s="475"/>
    </row>
    <row r="62" spans="2:16" ht="15">
      <c r="B62" s="364">
        <v>56</v>
      </c>
      <c r="C62" s="819" t="s">
        <v>45</v>
      </c>
      <c r="D62" s="744">
        <v>0</v>
      </c>
      <c r="E62" s="831">
        <v>0</v>
      </c>
      <c r="F62" s="756">
        <v>0</v>
      </c>
      <c r="G62" s="391"/>
      <c r="H62" s="756"/>
      <c r="I62" s="379"/>
      <c r="J62" s="377"/>
      <c r="K62" s="392"/>
      <c r="L62" s="392">
        <f t="shared" si="1"/>
        <v>0</v>
      </c>
      <c r="M62" s="476">
        <v>56</v>
      </c>
      <c r="N62" s="478" t="s">
        <v>14</v>
      </c>
      <c r="O62" s="477">
        <v>60</v>
      </c>
      <c r="P62" s="475"/>
    </row>
    <row r="63" spans="2:16" ht="15">
      <c r="B63" s="364">
        <v>57</v>
      </c>
      <c r="C63" s="820" t="s">
        <v>90</v>
      </c>
      <c r="D63" s="847">
        <v>0</v>
      </c>
      <c r="E63" s="831">
        <v>0</v>
      </c>
      <c r="F63" s="756">
        <v>0</v>
      </c>
      <c r="G63" s="391"/>
      <c r="H63" s="756"/>
      <c r="I63" s="379"/>
      <c r="J63" s="377"/>
      <c r="K63" s="392"/>
      <c r="L63" s="392">
        <f t="shared" si="1"/>
        <v>0</v>
      </c>
      <c r="M63" s="473">
        <v>57</v>
      </c>
      <c r="N63" s="478" t="s">
        <v>96</v>
      </c>
      <c r="O63" s="477">
        <v>58</v>
      </c>
      <c r="P63" s="475"/>
    </row>
    <row r="64" spans="2:16" ht="15">
      <c r="B64" s="364">
        <v>58</v>
      </c>
      <c r="C64" s="820" t="s">
        <v>143</v>
      </c>
      <c r="D64" s="847">
        <v>0</v>
      </c>
      <c r="E64" s="831">
        <v>0</v>
      </c>
      <c r="F64" s="756">
        <v>0</v>
      </c>
      <c r="G64" s="391"/>
      <c r="H64" s="756"/>
      <c r="I64" s="379"/>
      <c r="J64" s="377"/>
      <c r="K64" s="392"/>
      <c r="L64" s="392">
        <f t="shared" si="1"/>
        <v>0</v>
      </c>
      <c r="M64" s="476">
        <v>58</v>
      </c>
      <c r="N64" s="478" t="s">
        <v>94</v>
      </c>
      <c r="O64" s="477">
        <v>58</v>
      </c>
      <c r="P64" s="475"/>
    </row>
    <row r="65" spans="2:16" ht="15">
      <c r="B65" s="364">
        <v>59</v>
      </c>
      <c r="C65" s="819" t="s">
        <v>172</v>
      </c>
      <c r="D65" s="850">
        <v>0</v>
      </c>
      <c r="E65" s="855">
        <v>0</v>
      </c>
      <c r="F65" s="756">
        <v>0</v>
      </c>
      <c r="G65" s="391"/>
      <c r="H65" s="756"/>
      <c r="I65" s="379"/>
      <c r="J65" s="377"/>
      <c r="K65" s="392"/>
      <c r="L65" s="392">
        <f t="shared" si="1"/>
        <v>0</v>
      </c>
      <c r="M65" s="476">
        <v>59</v>
      </c>
      <c r="N65" s="352" t="s">
        <v>170</v>
      </c>
      <c r="O65" s="477">
        <v>55</v>
      </c>
      <c r="P65" s="475"/>
    </row>
    <row r="66" spans="2:16" ht="15">
      <c r="B66" s="364">
        <v>60</v>
      </c>
      <c r="C66" s="824" t="s">
        <v>144</v>
      </c>
      <c r="D66" s="849">
        <v>0</v>
      </c>
      <c r="E66" s="831">
        <v>0</v>
      </c>
      <c r="F66" s="756">
        <v>0</v>
      </c>
      <c r="G66" s="391"/>
      <c r="H66" s="756"/>
      <c r="I66" s="379"/>
      <c r="J66" s="377"/>
      <c r="K66" s="392"/>
      <c r="L66" s="392">
        <f t="shared" si="1"/>
        <v>0</v>
      </c>
      <c r="M66" s="473">
        <v>60</v>
      </c>
      <c r="N66" s="358" t="s">
        <v>57</v>
      </c>
      <c r="O66" s="477">
        <v>55</v>
      </c>
      <c r="P66" s="475"/>
    </row>
    <row r="67" spans="2:16" ht="15">
      <c r="B67" s="364">
        <v>61</v>
      </c>
      <c r="C67" s="819" t="s">
        <v>136</v>
      </c>
      <c r="D67" s="846">
        <v>0</v>
      </c>
      <c r="E67" s="856">
        <v>0</v>
      </c>
      <c r="F67" s="756">
        <v>0</v>
      </c>
      <c r="G67" s="391"/>
      <c r="H67" s="756"/>
      <c r="I67" s="379"/>
      <c r="J67" s="377"/>
      <c r="K67" s="392"/>
      <c r="L67" s="392">
        <f t="shared" si="1"/>
        <v>0</v>
      </c>
      <c r="M67" s="476">
        <v>61</v>
      </c>
      <c r="N67" s="352" t="s">
        <v>141</v>
      </c>
      <c r="O67" s="477">
        <v>55</v>
      </c>
      <c r="P67" s="475"/>
    </row>
    <row r="68" spans="2:16" ht="15">
      <c r="B68" s="364">
        <v>62</v>
      </c>
      <c r="C68" s="820" t="s">
        <v>137</v>
      </c>
      <c r="D68" s="847">
        <v>0</v>
      </c>
      <c r="E68" s="831">
        <v>0</v>
      </c>
      <c r="F68" s="756">
        <v>0</v>
      </c>
      <c r="G68" s="391"/>
      <c r="H68" s="756"/>
      <c r="I68" s="379"/>
      <c r="J68" s="377"/>
      <c r="K68" s="392"/>
      <c r="L68" s="392">
        <f t="shared" si="1"/>
        <v>0</v>
      </c>
      <c r="M68" s="476">
        <v>62</v>
      </c>
      <c r="N68" s="352" t="s">
        <v>124</v>
      </c>
      <c r="O68" s="477">
        <v>54</v>
      </c>
      <c r="P68" s="475"/>
    </row>
    <row r="69" spans="2:16" ht="15">
      <c r="B69" s="364">
        <v>63</v>
      </c>
      <c r="C69" s="820" t="s">
        <v>138</v>
      </c>
      <c r="D69" s="847">
        <v>0</v>
      </c>
      <c r="E69" s="831">
        <v>0</v>
      </c>
      <c r="F69" s="756">
        <v>0</v>
      </c>
      <c r="G69" s="391"/>
      <c r="H69" s="756"/>
      <c r="I69" s="379"/>
      <c r="J69" s="377"/>
      <c r="K69" s="392"/>
      <c r="L69" s="392">
        <f t="shared" si="1"/>
        <v>0</v>
      </c>
      <c r="M69" s="473">
        <v>63</v>
      </c>
      <c r="N69" s="478" t="s">
        <v>90</v>
      </c>
      <c r="O69" s="477">
        <v>52</v>
      </c>
      <c r="P69" s="475"/>
    </row>
    <row r="70" spans="2:16" ht="15">
      <c r="B70" s="364">
        <v>64</v>
      </c>
      <c r="C70" s="820" t="s">
        <v>125</v>
      </c>
      <c r="D70" s="847">
        <v>0</v>
      </c>
      <c r="E70" s="831">
        <v>0</v>
      </c>
      <c r="F70" s="756">
        <v>0</v>
      </c>
      <c r="G70" s="391"/>
      <c r="H70" s="756"/>
      <c r="I70" s="379"/>
      <c r="J70" s="377"/>
      <c r="K70" s="392"/>
      <c r="L70" s="392">
        <f t="shared" si="1"/>
        <v>0</v>
      </c>
      <c r="M70" s="476">
        <v>64</v>
      </c>
      <c r="N70" s="478" t="s">
        <v>128</v>
      </c>
      <c r="O70" s="477">
        <v>52</v>
      </c>
      <c r="P70" s="475"/>
    </row>
    <row r="71" spans="2:16" ht="15">
      <c r="B71" s="364">
        <v>65</v>
      </c>
      <c r="C71" s="819" t="s">
        <v>54</v>
      </c>
      <c r="D71" s="744">
        <v>0</v>
      </c>
      <c r="E71" s="831">
        <v>0</v>
      </c>
      <c r="F71" s="756">
        <v>0</v>
      </c>
      <c r="G71" s="391"/>
      <c r="H71" s="756"/>
      <c r="I71" s="379"/>
      <c r="J71" s="377"/>
      <c r="K71" s="392"/>
      <c r="L71" s="392">
        <f t="shared" ref="L71:L102" si="2">SUM(D71:K71)</f>
        <v>0</v>
      </c>
      <c r="M71" s="476">
        <v>65</v>
      </c>
      <c r="N71" s="352" t="s">
        <v>123</v>
      </c>
      <c r="O71" s="477">
        <v>51</v>
      </c>
      <c r="P71" s="475"/>
    </row>
    <row r="72" spans="2:16" ht="15">
      <c r="B72" s="364">
        <v>66</v>
      </c>
      <c r="C72" s="819" t="s">
        <v>57</v>
      </c>
      <c r="D72" s="744">
        <v>0</v>
      </c>
      <c r="E72" s="831">
        <v>0</v>
      </c>
      <c r="F72" s="756">
        <v>0</v>
      </c>
      <c r="G72" s="391"/>
      <c r="H72" s="756"/>
      <c r="I72" s="379"/>
      <c r="J72" s="377"/>
      <c r="K72" s="392"/>
      <c r="L72" s="392">
        <f t="shared" si="2"/>
        <v>0</v>
      </c>
      <c r="M72" s="473">
        <v>66</v>
      </c>
      <c r="N72" s="352" t="s">
        <v>129</v>
      </c>
      <c r="O72" s="477">
        <v>51</v>
      </c>
      <c r="P72" s="475"/>
    </row>
    <row r="73" spans="2:16" ht="15">
      <c r="B73" s="364">
        <v>67</v>
      </c>
      <c r="C73" s="819" t="s">
        <v>154</v>
      </c>
      <c r="D73" s="744">
        <v>0</v>
      </c>
      <c r="E73" s="830">
        <v>0</v>
      </c>
      <c r="F73" s="756">
        <v>0</v>
      </c>
      <c r="G73" s="391"/>
      <c r="H73" s="756"/>
      <c r="I73" s="379"/>
      <c r="J73" s="377"/>
      <c r="K73" s="392"/>
      <c r="L73" s="392">
        <f t="shared" si="2"/>
        <v>0</v>
      </c>
      <c r="M73" s="476">
        <v>67</v>
      </c>
      <c r="N73" s="352" t="s">
        <v>135</v>
      </c>
      <c r="O73" s="477">
        <v>50</v>
      </c>
      <c r="P73" s="475"/>
    </row>
    <row r="74" spans="2:16" ht="15">
      <c r="B74" s="364">
        <v>68</v>
      </c>
      <c r="C74" s="819" t="s">
        <v>155</v>
      </c>
      <c r="D74" s="744">
        <v>0</v>
      </c>
      <c r="E74" s="831">
        <v>0</v>
      </c>
      <c r="F74" s="756">
        <v>0</v>
      </c>
      <c r="G74" s="391"/>
      <c r="H74" s="756"/>
      <c r="I74" s="379"/>
      <c r="J74" s="377"/>
      <c r="K74" s="392"/>
      <c r="L74" s="392">
        <f t="shared" si="2"/>
        <v>0</v>
      </c>
      <c r="M74" s="476">
        <v>68</v>
      </c>
      <c r="N74" s="352" t="s">
        <v>81</v>
      </c>
      <c r="O74" s="477">
        <v>49</v>
      </c>
      <c r="P74" s="475"/>
    </row>
    <row r="75" spans="2:16" ht="15">
      <c r="B75" s="364">
        <v>69</v>
      </c>
      <c r="C75" s="819" t="s">
        <v>82</v>
      </c>
      <c r="D75" s="744">
        <v>0</v>
      </c>
      <c r="E75" s="831">
        <v>0</v>
      </c>
      <c r="F75" s="756">
        <v>0</v>
      </c>
      <c r="G75" s="391"/>
      <c r="H75" s="756"/>
      <c r="I75" s="379"/>
      <c r="J75" s="377"/>
      <c r="K75" s="392"/>
      <c r="L75" s="392">
        <f t="shared" si="2"/>
        <v>0</v>
      </c>
      <c r="M75" s="473">
        <v>69</v>
      </c>
      <c r="N75" s="352" t="s">
        <v>138</v>
      </c>
      <c r="O75" s="477">
        <v>48</v>
      </c>
      <c r="P75" s="475"/>
    </row>
    <row r="76" spans="2:16" ht="15">
      <c r="B76" s="364">
        <v>70</v>
      </c>
      <c r="C76" s="819" t="s">
        <v>134</v>
      </c>
      <c r="D76" s="744">
        <v>0</v>
      </c>
      <c r="E76" s="831">
        <v>0</v>
      </c>
      <c r="F76" s="756">
        <v>0</v>
      </c>
      <c r="G76" s="391"/>
      <c r="H76" s="756"/>
      <c r="I76" s="379"/>
      <c r="J76" s="377"/>
      <c r="K76" s="392"/>
      <c r="L76" s="392">
        <f t="shared" si="2"/>
        <v>0</v>
      </c>
      <c r="M76" s="476">
        <v>70</v>
      </c>
      <c r="N76" s="352" t="s">
        <v>88</v>
      </c>
      <c r="O76" s="477">
        <v>47</v>
      </c>
      <c r="P76" s="475"/>
    </row>
    <row r="77" spans="2:16" ht="15">
      <c r="B77" s="364">
        <v>71</v>
      </c>
      <c r="C77" s="820" t="s">
        <v>156</v>
      </c>
      <c r="D77" s="847">
        <v>0</v>
      </c>
      <c r="E77" s="831">
        <v>0</v>
      </c>
      <c r="F77" s="756">
        <v>0</v>
      </c>
      <c r="G77" s="391"/>
      <c r="H77" s="756"/>
      <c r="I77" s="379"/>
      <c r="J77" s="377"/>
      <c r="K77" s="392"/>
      <c r="L77" s="392">
        <f t="shared" si="2"/>
        <v>0</v>
      </c>
      <c r="M77" s="476">
        <v>71</v>
      </c>
      <c r="N77" s="359" t="s">
        <v>87</v>
      </c>
      <c r="O77" s="477">
        <v>45</v>
      </c>
      <c r="P77" s="475"/>
    </row>
    <row r="78" spans="2:16" ht="15">
      <c r="B78" s="364">
        <v>72</v>
      </c>
      <c r="C78" s="819" t="s">
        <v>89</v>
      </c>
      <c r="D78" s="744">
        <v>0</v>
      </c>
      <c r="E78" s="831">
        <v>0</v>
      </c>
      <c r="F78" s="756">
        <v>0</v>
      </c>
      <c r="G78" s="391"/>
      <c r="H78" s="756"/>
      <c r="I78" s="379"/>
      <c r="J78" s="377"/>
      <c r="K78" s="392"/>
      <c r="L78" s="392">
        <f t="shared" si="2"/>
        <v>0</v>
      </c>
      <c r="M78" s="473">
        <v>72</v>
      </c>
      <c r="N78" s="352" t="s">
        <v>95</v>
      </c>
      <c r="O78" s="477">
        <v>45</v>
      </c>
      <c r="P78" s="475"/>
    </row>
    <row r="79" spans="2:16" ht="15">
      <c r="B79" s="364">
        <v>73</v>
      </c>
      <c r="C79" s="819" t="s">
        <v>139</v>
      </c>
      <c r="D79" s="744">
        <v>0</v>
      </c>
      <c r="E79" s="830">
        <v>0</v>
      </c>
      <c r="F79" s="756">
        <v>0</v>
      </c>
      <c r="G79" s="391"/>
      <c r="H79" s="756"/>
      <c r="I79" s="379"/>
      <c r="J79" s="377"/>
      <c r="K79" s="392"/>
      <c r="L79" s="392">
        <f t="shared" si="2"/>
        <v>0</v>
      </c>
      <c r="M79" s="476">
        <v>73</v>
      </c>
      <c r="N79" s="478" t="s">
        <v>93</v>
      </c>
      <c r="O79" s="477">
        <v>44</v>
      </c>
      <c r="P79" s="475"/>
    </row>
    <row r="80" spans="2:16" ht="15">
      <c r="B80" s="364">
        <v>74</v>
      </c>
      <c r="C80" s="819" t="s">
        <v>157</v>
      </c>
      <c r="D80" s="744">
        <v>0</v>
      </c>
      <c r="E80" s="831">
        <v>0</v>
      </c>
      <c r="F80" s="756">
        <v>0</v>
      </c>
      <c r="G80" s="391"/>
      <c r="H80" s="756"/>
      <c r="I80" s="379"/>
      <c r="J80" s="377"/>
      <c r="K80" s="392"/>
      <c r="L80" s="392">
        <f t="shared" si="2"/>
        <v>0</v>
      </c>
      <c r="M80" s="476">
        <v>74</v>
      </c>
      <c r="N80" s="352" t="s">
        <v>132</v>
      </c>
      <c r="O80" s="477">
        <v>43</v>
      </c>
      <c r="P80" s="475"/>
    </row>
    <row r="81" spans="2:16" ht="15">
      <c r="B81" s="364">
        <v>75</v>
      </c>
      <c r="C81" s="819" t="s">
        <v>44</v>
      </c>
      <c r="D81" s="744">
        <v>0</v>
      </c>
      <c r="E81" s="830">
        <v>0</v>
      </c>
      <c r="F81" s="756">
        <v>0</v>
      </c>
      <c r="G81" s="391"/>
      <c r="H81" s="756"/>
      <c r="I81" s="379"/>
      <c r="J81" s="377"/>
      <c r="K81" s="392"/>
      <c r="L81" s="392">
        <f t="shared" si="2"/>
        <v>0</v>
      </c>
      <c r="M81" s="473">
        <v>75</v>
      </c>
      <c r="N81" s="478" t="s">
        <v>147</v>
      </c>
      <c r="O81" s="477">
        <v>40</v>
      </c>
      <c r="P81" s="475"/>
    </row>
    <row r="82" spans="2:16" ht="15">
      <c r="B82" s="364">
        <v>76</v>
      </c>
      <c r="C82" s="825" t="s">
        <v>198</v>
      </c>
      <c r="D82" s="851">
        <v>0</v>
      </c>
      <c r="E82" s="831">
        <v>0</v>
      </c>
      <c r="F82" s="756">
        <v>0</v>
      </c>
      <c r="G82" s="391"/>
      <c r="H82" s="756"/>
      <c r="I82" s="379"/>
      <c r="J82" s="377"/>
      <c r="K82" s="392"/>
      <c r="L82" s="392">
        <f t="shared" si="2"/>
        <v>0</v>
      </c>
      <c r="M82" s="476">
        <v>76</v>
      </c>
      <c r="N82" s="352" t="s">
        <v>140</v>
      </c>
      <c r="O82" s="477">
        <v>40</v>
      </c>
      <c r="P82" s="475"/>
    </row>
    <row r="83" spans="2:16" ht="15">
      <c r="B83" s="364">
        <v>77</v>
      </c>
      <c r="C83" s="819" t="s">
        <v>147</v>
      </c>
      <c r="D83" s="744">
        <v>0</v>
      </c>
      <c r="E83" s="830">
        <v>0</v>
      </c>
      <c r="F83" s="756">
        <v>0</v>
      </c>
      <c r="G83" s="391"/>
      <c r="H83" s="756"/>
      <c r="I83" s="379"/>
      <c r="J83" s="377"/>
      <c r="K83" s="392"/>
      <c r="L83" s="392">
        <f t="shared" si="2"/>
        <v>0</v>
      </c>
      <c r="M83" s="476">
        <v>77</v>
      </c>
      <c r="N83" s="352" t="s">
        <v>145</v>
      </c>
      <c r="O83" s="477">
        <v>38</v>
      </c>
      <c r="P83" s="475"/>
    </row>
    <row r="84" spans="2:16" ht="15">
      <c r="B84" s="364">
        <v>78</v>
      </c>
      <c r="C84" s="821" t="s">
        <v>194</v>
      </c>
      <c r="D84" s="756">
        <v>0</v>
      </c>
      <c r="E84" s="831">
        <v>0</v>
      </c>
      <c r="F84" s="756">
        <v>0</v>
      </c>
      <c r="G84" s="391"/>
      <c r="H84" s="756"/>
      <c r="I84" s="379"/>
      <c r="J84" s="377"/>
      <c r="K84" s="392"/>
      <c r="L84" s="392">
        <f t="shared" si="2"/>
        <v>0</v>
      </c>
      <c r="M84" s="473">
        <v>78</v>
      </c>
      <c r="N84" s="352" t="s">
        <v>155</v>
      </c>
      <c r="O84" s="477">
        <v>38</v>
      </c>
      <c r="P84" s="475"/>
    </row>
    <row r="85" spans="2:16" ht="15">
      <c r="B85" s="364">
        <v>79</v>
      </c>
      <c r="C85" s="819" t="s">
        <v>175</v>
      </c>
      <c r="D85" s="846">
        <v>0</v>
      </c>
      <c r="E85" s="829">
        <v>0</v>
      </c>
      <c r="F85" s="756">
        <v>0</v>
      </c>
      <c r="G85" s="391"/>
      <c r="H85" s="756"/>
      <c r="I85" s="379"/>
      <c r="J85" s="377"/>
      <c r="K85" s="392"/>
      <c r="L85" s="392">
        <f t="shared" si="2"/>
        <v>0</v>
      </c>
      <c r="M85" s="476">
        <v>79</v>
      </c>
      <c r="N85" s="360" t="s">
        <v>133</v>
      </c>
      <c r="O85" s="477">
        <v>38</v>
      </c>
      <c r="P85" s="475"/>
    </row>
    <row r="86" spans="2:16" ht="15">
      <c r="B86" s="364">
        <v>80</v>
      </c>
      <c r="C86" s="818" t="s">
        <v>158</v>
      </c>
      <c r="D86" s="846">
        <v>0</v>
      </c>
      <c r="E86" s="831">
        <v>0</v>
      </c>
      <c r="F86" s="756">
        <v>0</v>
      </c>
      <c r="G86" s="391"/>
      <c r="H86" s="756"/>
      <c r="I86" s="379"/>
      <c r="J86" s="377"/>
      <c r="K86" s="392"/>
      <c r="L86" s="392">
        <f t="shared" si="2"/>
        <v>0</v>
      </c>
      <c r="M86" s="476">
        <v>80</v>
      </c>
      <c r="N86" s="352" t="s">
        <v>171</v>
      </c>
      <c r="O86" s="477">
        <v>37</v>
      </c>
      <c r="P86" s="475"/>
    </row>
    <row r="87" spans="2:16" ht="15">
      <c r="B87" s="364">
        <v>81</v>
      </c>
      <c r="C87" s="819" t="s">
        <v>159</v>
      </c>
      <c r="D87" s="744">
        <v>0</v>
      </c>
      <c r="E87" s="830">
        <v>0</v>
      </c>
      <c r="F87" s="756">
        <v>0</v>
      </c>
      <c r="G87" s="391"/>
      <c r="H87" s="756"/>
      <c r="I87" s="379"/>
      <c r="J87" s="377"/>
      <c r="K87" s="392"/>
      <c r="L87" s="392">
        <f t="shared" si="2"/>
        <v>0</v>
      </c>
      <c r="M87" s="473">
        <v>81</v>
      </c>
      <c r="N87" s="352" t="s">
        <v>151</v>
      </c>
      <c r="O87" s="477">
        <v>35</v>
      </c>
      <c r="P87" s="475"/>
    </row>
    <row r="88" spans="2:16" ht="15">
      <c r="B88" s="364">
        <v>82</v>
      </c>
      <c r="C88" s="819" t="s">
        <v>160</v>
      </c>
      <c r="D88" s="744">
        <v>0</v>
      </c>
      <c r="E88" s="831">
        <v>0</v>
      </c>
      <c r="F88" s="756">
        <v>0</v>
      </c>
      <c r="G88" s="391"/>
      <c r="H88" s="756"/>
      <c r="I88" s="379"/>
      <c r="J88" s="377"/>
      <c r="K88" s="392"/>
      <c r="L88" s="392">
        <f t="shared" si="2"/>
        <v>0</v>
      </c>
      <c r="M88" s="476">
        <v>82</v>
      </c>
      <c r="N88" s="352" t="s">
        <v>46</v>
      </c>
      <c r="O88" s="477">
        <v>35</v>
      </c>
      <c r="P88" s="475"/>
    </row>
    <row r="89" spans="2:16" ht="15">
      <c r="B89" s="364">
        <v>83</v>
      </c>
      <c r="C89" s="819" t="s">
        <v>123</v>
      </c>
      <c r="D89" s="846">
        <v>0</v>
      </c>
      <c r="E89" s="829">
        <v>0</v>
      </c>
      <c r="F89" s="756">
        <v>0</v>
      </c>
      <c r="G89" s="391"/>
      <c r="H89" s="756"/>
      <c r="I89" s="379"/>
      <c r="J89" s="377"/>
      <c r="K89" s="392"/>
      <c r="L89" s="392">
        <f t="shared" si="2"/>
        <v>0</v>
      </c>
      <c r="M89" s="476">
        <v>83</v>
      </c>
      <c r="N89" s="360" t="s">
        <v>45</v>
      </c>
      <c r="O89" s="477">
        <v>34</v>
      </c>
      <c r="P89" s="475"/>
    </row>
    <row r="90" spans="2:16" ht="15">
      <c r="B90" s="364">
        <v>84</v>
      </c>
      <c r="C90" s="818" t="s">
        <v>96</v>
      </c>
      <c r="D90" s="846">
        <v>0</v>
      </c>
      <c r="E90" s="830">
        <v>0</v>
      </c>
      <c r="F90" s="756">
        <v>0</v>
      </c>
      <c r="G90" s="391"/>
      <c r="H90" s="756"/>
      <c r="I90" s="379"/>
      <c r="J90" s="377"/>
      <c r="K90" s="392"/>
      <c r="L90" s="392">
        <f t="shared" si="2"/>
        <v>0</v>
      </c>
      <c r="M90" s="473">
        <v>84</v>
      </c>
      <c r="N90" s="478" t="s">
        <v>174</v>
      </c>
      <c r="O90" s="477">
        <v>33</v>
      </c>
      <c r="P90" s="475"/>
    </row>
    <row r="91" spans="2:16" ht="15">
      <c r="B91" s="364">
        <v>85</v>
      </c>
      <c r="C91" s="819" t="s">
        <v>128</v>
      </c>
      <c r="D91" s="744">
        <v>0</v>
      </c>
      <c r="E91" s="831">
        <v>0</v>
      </c>
      <c r="F91" s="756">
        <v>0</v>
      </c>
      <c r="G91" s="391"/>
      <c r="H91" s="756"/>
      <c r="I91" s="379"/>
      <c r="J91" s="377"/>
      <c r="K91" s="392"/>
      <c r="L91" s="392">
        <f t="shared" si="2"/>
        <v>0</v>
      </c>
      <c r="M91" s="476">
        <v>85</v>
      </c>
      <c r="N91" s="478" t="s">
        <v>166</v>
      </c>
      <c r="O91" s="477">
        <v>33</v>
      </c>
      <c r="P91" s="475"/>
    </row>
    <row r="92" spans="2:16" ht="15">
      <c r="B92" s="364">
        <v>86</v>
      </c>
      <c r="C92" s="819" t="s">
        <v>61</v>
      </c>
      <c r="D92" s="744">
        <v>0</v>
      </c>
      <c r="E92" s="830">
        <v>0</v>
      </c>
      <c r="F92" s="756">
        <v>0</v>
      </c>
      <c r="G92" s="391"/>
      <c r="H92" s="756"/>
      <c r="I92" s="379"/>
      <c r="J92" s="377"/>
      <c r="K92" s="392"/>
      <c r="L92" s="392">
        <f t="shared" si="2"/>
        <v>0</v>
      </c>
      <c r="M92" s="476">
        <v>86</v>
      </c>
      <c r="N92" s="352" t="s">
        <v>148</v>
      </c>
      <c r="O92" s="477">
        <v>31</v>
      </c>
      <c r="P92" s="475"/>
    </row>
    <row r="93" spans="2:16" ht="15">
      <c r="B93" s="364">
        <v>87</v>
      </c>
      <c r="C93" s="820" t="s">
        <v>148</v>
      </c>
      <c r="D93" s="847">
        <v>0</v>
      </c>
      <c r="E93" s="830">
        <v>0</v>
      </c>
      <c r="F93" s="756">
        <v>0</v>
      </c>
      <c r="G93" s="391"/>
      <c r="H93" s="756"/>
      <c r="I93" s="379"/>
      <c r="J93" s="377"/>
      <c r="K93" s="392"/>
      <c r="L93" s="392">
        <f t="shared" si="2"/>
        <v>0</v>
      </c>
      <c r="M93" s="473">
        <v>87</v>
      </c>
      <c r="N93" s="478" t="s">
        <v>153</v>
      </c>
      <c r="O93" s="477">
        <v>30</v>
      </c>
      <c r="P93" s="475"/>
    </row>
    <row r="94" spans="2:16" ht="15">
      <c r="B94" s="364">
        <v>88</v>
      </c>
      <c r="C94" s="819" t="s">
        <v>190</v>
      </c>
      <c r="D94" s="744">
        <v>0</v>
      </c>
      <c r="E94" s="831">
        <v>0</v>
      </c>
      <c r="F94" s="756">
        <v>0</v>
      </c>
      <c r="G94" s="391"/>
      <c r="H94" s="756"/>
      <c r="I94" s="379"/>
      <c r="J94" s="377"/>
      <c r="K94" s="392"/>
      <c r="L94" s="392">
        <f t="shared" si="2"/>
        <v>0</v>
      </c>
      <c r="M94" s="476">
        <v>88</v>
      </c>
      <c r="N94" s="352" t="s">
        <v>154</v>
      </c>
      <c r="O94" s="477">
        <v>30</v>
      </c>
      <c r="P94" s="475"/>
    </row>
    <row r="95" spans="2:16" ht="15">
      <c r="B95" s="364">
        <v>89</v>
      </c>
      <c r="C95" s="819" t="s">
        <v>141</v>
      </c>
      <c r="D95" s="850">
        <v>0</v>
      </c>
      <c r="E95" s="833">
        <v>0</v>
      </c>
      <c r="F95" s="756">
        <v>0</v>
      </c>
      <c r="G95" s="391"/>
      <c r="H95" s="756"/>
      <c r="I95" s="379"/>
      <c r="J95" s="377"/>
      <c r="K95" s="392"/>
      <c r="L95" s="392">
        <f t="shared" si="2"/>
        <v>0</v>
      </c>
      <c r="M95" s="476">
        <v>89</v>
      </c>
      <c r="N95" s="482" t="s">
        <v>134</v>
      </c>
      <c r="O95" s="477">
        <v>30</v>
      </c>
      <c r="P95" s="475"/>
    </row>
    <row r="96" spans="2:16" ht="15">
      <c r="B96" s="364">
        <v>90</v>
      </c>
      <c r="C96" s="826" t="s">
        <v>340</v>
      </c>
      <c r="D96" s="850">
        <v>0</v>
      </c>
      <c r="E96" s="831">
        <v>0</v>
      </c>
      <c r="F96" s="756">
        <v>0</v>
      </c>
      <c r="G96" s="391"/>
      <c r="H96" s="756"/>
      <c r="I96" s="379"/>
      <c r="J96" s="377"/>
      <c r="K96" s="392"/>
      <c r="L96" s="392">
        <f t="shared" si="2"/>
        <v>0</v>
      </c>
      <c r="M96" s="473">
        <v>90</v>
      </c>
      <c r="N96" s="352" t="s">
        <v>139</v>
      </c>
      <c r="O96" s="477">
        <v>30</v>
      </c>
      <c r="P96" s="475"/>
    </row>
    <row r="97" spans="2:16" ht="15">
      <c r="B97" s="364">
        <v>91</v>
      </c>
      <c r="C97" s="820" t="s">
        <v>161</v>
      </c>
      <c r="D97" s="847">
        <v>0</v>
      </c>
      <c r="E97" s="831">
        <v>0</v>
      </c>
      <c r="F97" s="756">
        <v>0</v>
      </c>
      <c r="G97" s="391"/>
      <c r="H97" s="756"/>
      <c r="I97" s="379"/>
      <c r="J97" s="377"/>
      <c r="K97" s="392"/>
      <c r="L97" s="392">
        <f t="shared" si="2"/>
        <v>0</v>
      </c>
      <c r="M97" s="476">
        <v>91</v>
      </c>
      <c r="N97" s="352" t="s">
        <v>44</v>
      </c>
      <c r="O97" s="477">
        <v>30</v>
      </c>
      <c r="P97" s="475"/>
    </row>
    <row r="98" spans="2:16" ht="15">
      <c r="B98" s="364">
        <v>92</v>
      </c>
      <c r="C98" s="820" t="s">
        <v>173</v>
      </c>
      <c r="D98" s="847">
        <v>0</v>
      </c>
      <c r="E98" s="831">
        <v>0</v>
      </c>
      <c r="F98" s="756">
        <v>0</v>
      </c>
      <c r="G98" s="391"/>
      <c r="H98" s="756"/>
      <c r="I98" s="379"/>
      <c r="J98" s="377"/>
      <c r="K98" s="392"/>
      <c r="L98" s="392">
        <f t="shared" si="2"/>
        <v>0</v>
      </c>
      <c r="M98" s="476">
        <v>92</v>
      </c>
      <c r="N98" s="352" t="s">
        <v>150</v>
      </c>
      <c r="O98" s="477">
        <v>30</v>
      </c>
      <c r="P98" s="475"/>
    </row>
    <row r="99" spans="2:16" ht="15">
      <c r="B99" s="364">
        <v>93</v>
      </c>
      <c r="C99" s="819" t="s">
        <v>162</v>
      </c>
      <c r="D99" s="744">
        <v>0</v>
      </c>
      <c r="E99" s="831">
        <v>0</v>
      </c>
      <c r="F99" s="756">
        <v>0</v>
      </c>
      <c r="G99" s="391"/>
      <c r="H99" s="756"/>
      <c r="I99" s="379"/>
      <c r="J99" s="377"/>
      <c r="K99" s="392"/>
      <c r="L99" s="392">
        <f t="shared" si="2"/>
        <v>0</v>
      </c>
      <c r="M99" s="473">
        <v>93</v>
      </c>
      <c r="N99" s="352" t="s">
        <v>137</v>
      </c>
      <c r="O99" s="477">
        <v>28</v>
      </c>
      <c r="P99" s="475"/>
    </row>
    <row r="100" spans="2:16" ht="15">
      <c r="B100" s="364">
        <v>94</v>
      </c>
      <c r="C100" s="821" t="s">
        <v>334</v>
      </c>
      <c r="D100" s="789">
        <v>0</v>
      </c>
      <c r="E100" s="829">
        <v>0</v>
      </c>
      <c r="F100" s="756">
        <v>0</v>
      </c>
      <c r="G100" s="391"/>
      <c r="H100" s="756"/>
      <c r="I100" s="379"/>
      <c r="J100" s="377"/>
      <c r="K100" s="392"/>
      <c r="L100" s="392">
        <f t="shared" si="2"/>
        <v>0</v>
      </c>
      <c r="M100" s="476">
        <v>94</v>
      </c>
      <c r="N100" s="360" t="s">
        <v>163</v>
      </c>
      <c r="O100" s="477">
        <v>28</v>
      </c>
      <c r="P100" s="475"/>
    </row>
    <row r="101" spans="2:16" ht="15">
      <c r="B101" s="364">
        <v>95</v>
      </c>
      <c r="C101" s="870" t="s">
        <v>70</v>
      </c>
      <c r="D101" s="854">
        <v>0</v>
      </c>
      <c r="E101" s="829">
        <v>0</v>
      </c>
      <c r="F101" s="756">
        <v>0</v>
      </c>
      <c r="G101" s="391"/>
      <c r="H101" s="756"/>
      <c r="I101" s="379"/>
      <c r="J101" s="377"/>
      <c r="K101" s="392"/>
      <c r="L101" s="392">
        <f t="shared" si="2"/>
        <v>0</v>
      </c>
      <c r="M101" s="476">
        <v>95</v>
      </c>
      <c r="N101" s="360" t="s">
        <v>173</v>
      </c>
      <c r="O101" s="477">
        <v>27</v>
      </c>
      <c r="P101" s="475"/>
    </row>
    <row r="102" spans="2:16" ht="15">
      <c r="B102" s="364">
        <v>96</v>
      </c>
      <c r="C102" s="818" t="s">
        <v>41</v>
      </c>
      <c r="D102" s="846">
        <v>0</v>
      </c>
      <c r="E102" s="830">
        <v>0</v>
      </c>
      <c r="F102" s="756">
        <v>0</v>
      </c>
      <c r="G102" s="391"/>
      <c r="H102" s="756"/>
      <c r="I102" s="379"/>
      <c r="J102" s="377"/>
      <c r="K102" s="392"/>
      <c r="L102" s="392">
        <f t="shared" si="2"/>
        <v>0</v>
      </c>
      <c r="M102" s="473">
        <v>96</v>
      </c>
      <c r="N102" s="352" t="s">
        <v>136</v>
      </c>
      <c r="O102" s="477">
        <v>26</v>
      </c>
      <c r="P102" s="475"/>
    </row>
    <row r="103" spans="2:16" ht="15">
      <c r="B103" s="364">
        <v>97</v>
      </c>
      <c r="C103" s="825" t="s">
        <v>199</v>
      </c>
      <c r="D103" s="851">
        <v>0</v>
      </c>
      <c r="E103" s="831">
        <v>0</v>
      </c>
      <c r="F103" s="756">
        <v>0</v>
      </c>
      <c r="G103" s="391"/>
      <c r="H103" s="756"/>
      <c r="I103" s="379"/>
      <c r="J103" s="377"/>
      <c r="K103" s="392"/>
      <c r="L103" s="392">
        <f t="shared" ref="L103:L134" si="3">SUM(D103:K103)</f>
        <v>0</v>
      </c>
      <c r="M103" s="476">
        <v>97</v>
      </c>
      <c r="N103" s="478" t="s">
        <v>86</v>
      </c>
      <c r="O103" s="477">
        <v>26</v>
      </c>
      <c r="P103" s="475"/>
    </row>
    <row r="104" spans="2:16" ht="15">
      <c r="B104" s="364">
        <v>98</v>
      </c>
      <c r="C104" s="819" t="s">
        <v>149</v>
      </c>
      <c r="D104" s="744">
        <v>0</v>
      </c>
      <c r="E104" s="831">
        <v>0</v>
      </c>
      <c r="F104" s="756">
        <v>0</v>
      </c>
      <c r="G104" s="391"/>
      <c r="H104" s="756"/>
      <c r="I104" s="379"/>
      <c r="J104" s="377"/>
      <c r="K104" s="392"/>
      <c r="L104" s="392">
        <f t="shared" si="3"/>
        <v>0</v>
      </c>
      <c r="M104" s="473">
        <v>98</v>
      </c>
      <c r="N104" s="352" t="s">
        <v>162</v>
      </c>
      <c r="O104" s="477">
        <v>25</v>
      </c>
      <c r="P104" s="475"/>
    </row>
    <row r="105" spans="2:16" ht="15">
      <c r="B105" s="364">
        <v>99</v>
      </c>
      <c r="C105" s="819" t="s">
        <v>150</v>
      </c>
      <c r="D105" s="744">
        <v>0</v>
      </c>
      <c r="E105" s="830">
        <v>0</v>
      </c>
      <c r="F105" s="756">
        <v>0</v>
      </c>
      <c r="G105" s="391"/>
      <c r="H105" s="756"/>
      <c r="I105" s="379"/>
      <c r="J105" s="377"/>
      <c r="K105" s="392"/>
      <c r="L105" s="392">
        <f t="shared" si="3"/>
        <v>0</v>
      </c>
      <c r="M105" s="476">
        <v>99</v>
      </c>
      <c r="N105" s="352" t="s">
        <v>41</v>
      </c>
      <c r="O105" s="477">
        <v>25</v>
      </c>
      <c r="P105" s="475"/>
    </row>
    <row r="106" spans="2:16" ht="15">
      <c r="B106" s="364">
        <v>100</v>
      </c>
      <c r="C106" s="819" t="s">
        <v>169</v>
      </c>
      <c r="D106" s="744">
        <v>0</v>
      </c>
      <c r="E106" s="831">
        <v>0</v>
      </c>
      <c r="F106" s="756">
        <v>0</v>
      </c>
      <c r="G106" s="391"/>
      <c r="H106" s="756"/>
      <c r="I106" s="379"/>
      <c r="J106" s="377"/>
      <c r="K106" s="392"/>
      <c r="L106" s="392">
        <f t="shared" si="3"/>
        <v>0</v>
      </c>
      <c r="M106" s="473">
        <v>100</v>
      </c>
      <c r="N106" s="478" t="s">
        <v>149</v>
      </c>
      <c r="O106" s="477">
        <v>25</v>
      </c>
      <c r="P106" s="475"/>
    </row>
    <row r="107" spans="2:16" ht="15">
      <c r="B107" s="364">
        <v>101</v>
      </c>
      <c r="C107" s="819" t="s">
        <v>53</v>
      </c>
      <c r="D107" s="744">
        <v>0</v>
      </c>
      <c r="E107" s="830">
        <v>0</v>
      </c>
      <c r="F107" s="756">
        <v>0</v>
      </c>
      <c r="G107" s="391"/>
      <c r="H107" s="756"/>
      <c r="I107" s="379"/>
      <c r="J107" s="377"/>
      <c r="K107" s="392"/>
      <c r="L107" s="392">
        <f t="shared" si="3"/>
        <v>0</v>
      </c>
      <c r="M107" s="476">
        <v>101</v>
      </c>
      <c r="N107" s="478" t="s">
        <v>172</v>
      </c>
      <c r="O107" s="477">
        <v>22</v>
      </c>
      <c r="P107" s="475"/>
    </row>
    <row r="108" spans="2:16" ht="15">
      <c r="B108" s="364">
        <v>102</v>
      </c>
      <c r="C108" s="819" t="s">
        <v>55</v>
      </c>
      <c r="D108" s="744">
        <v>0</v>
      </c>
      <c r="E108" s="831">
        <v>0</v>
      </c>
      <c r="F108" s="756">
        <v>0</v>
      </c>
      <c r="G108" s="391"/>
      <c r="H108" s="756"/>
      <c r="I108" s="379"/>
      <c r="J108" s="377"/>
      <c r="K108" s="392"/>
      <c r="L108" s="392">
        <f t="shared" si="3"/>
        <v>0</v>
      </c>
      <c r="M108" s="473">
        <v>102</v>
      </c>
      <c r="N108" s="352" t="s">
        <v>169</v>
      </c>
      <c r="O108" s="477">
        <v>22</v>
      </c>
      <c r="P108" s="475"/>
    </row>
    <row r="109" spans="2:16" ht="15">
      <c r="B109" s="364">
        <v>103</v>
      </c>
      <c r="C109" s="819" t="s">
        <v>142</v>
      </c>
      <c r="D109" s="744">
        <v>0</v>
      </c>
      <c r="E109" s="831">
        <v>0</v>
      </c>
      <c r="F109" s="756">
        <v>0</v>
      </c>
      <c r="G109" s="391"/>
      <c r="H109" s="756"/>
      <c r="I109" s="379"/>
      <c r="J109" s="377"/>
      <c r="K109" s="392"/>
      <c r="L109" s="392">
        <f t="shared" si="3"/>
        <v>0</v>
      </c>
      <c r="M109" s="476">
        <v>103</v>
      </c>
      <c r="N109" s="352" t="s">
        <v>363</v>
      </c>
      <c r="O109" s="477">
        <v>22</v>
      </c>
      <c r="P109" s="475"/>
    </row>
    <row r="110" spans="2:16" ht="15">
      <c r="B110" s="364">
        <v>104</v>
      </c>
      <c r="C110" s="819" t="s">
        <v>174</v>
      </c>
      <c r="D110" s="744">
        <v>0</v>
      </c>
      <c r="E110" s="831">
        <v>0</v>
      </c>
      <c r="F110" s="756">
        <v>0</v>
      </c>
      <c r="G110" s="391"/>
      <c r="H110" s="756"/>
      <c r="I110" s="379"/>
      <c r="J110" s="377"/>
      <c r="K110" s="392"/>
      <c r="L110" s="392">
        <f t="shared" si="3"/>
        <v>0</v>
      </c>
      <c r="M110" s="473">
        <v>104</v>
      </c>
      <c r="N110" s="352" t="s">
        <v>160</v>
      </c>
      <c r="O110" s="477">
        <v>20</v>
      </c>
      <c r="P110" s="475"/>
    </row>
    <row r="111" spans="2:16" ht="15">
      <c r="B111" s="364">
        <v>105</v>
      </c>
      <c r="C111" s="821" t="s">
        <v>195</v>
      </c>
      <c r="D111" s="756">
        <v>0</v>
      </c>
      <c r="E111" s="831">
        <v>0</v>
      </c>
      <c r="F111" s="756">
        <v>0</v>
      </c>
      <c r="G111" s="391"/>
      <c r="H111" s="756"/>
      <c r="I111" s="379"/>
      <c r="J111" s="377"/>
      <c r="K111" s="392"/>
      <c r="L111" s="392">
        <f t="shared" si="3"/>
        <v>0</v>
      </c>
      <c r="M111" s="476">
        <v>105</v>
      </c>
      <c r="N111" s="352" t="s">
        <v>142</v>
      </c>
      <c r="O111" s="477">
        <v>20</v>
      </c>
      <c r="P111" s="475"/>
    </row>
    <row r="112" spans="2:16" ht="15">
      <c r="B112" s="364">
        <v>106</v>
      </c>
      <c r="C112" s="820" t="s">
        <v>124</v>
      </c>
      <c r="D112" s="847">
        <v>0</v>
      </c>
      <c r="E112" s="831">
        <v>0</v>
      </c>
      <c r="F112" s="756">
        <v>0</v>
      </c>
      <c r="G112" s="391"/>
      <c r="H112" s="756"/>
      <c r="I112" s="379"/>
      <c r="J112" s="377"/>
      <c r="K112" s="392"/>
      <c r="L112" s="392">
        <f t="shared" si="3"/>
        <v>0</v>
      </c>
      <c r="M112" s="473">
        <v>106</v>
      </c>
      <c r="N112" s="483" t="s">
        <v>384</v>
      </c>
      <c r="O112" s="477">
        <v>18</v>
      </c>
      <c r="P112" s="475"/>
    </row>
    <row r="113" spans="2:16" ht="15">
      <c r="B113" s="364">
        <v>107</v>
      </c>
      <c r="C113" s="853" t="s">
        <v>129</v>
      </c>
      <c r="D113" s="732">
        <v>0</v>
      </c>
      <c r="E113" s="831">
        <v>0</v>
      </c>
      <c r="F113" s="756">
        <v>0</v>
      </c>
      <c r="G113" s="391"/>
      <c r="H113" s="756"/>
      <c r="I113" s="379"/>
      <c r="J113" s="377"/>
      <c r="K113" s="392"/>
      <c r="L113" s="392">
        <f t="shared" si="3"/>
        <v>0</v>
      </c>
      <c r="M113" s="476">
        <v>107</v>
      </c>
      <c r="N113" s="352" t="s">
        <v>197</v>
      </c>
      <c r="O113" s="477">
        <v>15</v>
      </c>
      <c r="P113" s="475"/>
    </row>
    <row r="114" spans="2:16" ht="15">
      <c r="B114" s="364">
        <v>108</v>
      </c>
      <c r="C114" s="820" t="s">
        <v>151</v>
      </c>
      <c r="D114" s="847">
        <v>0</v>
      </c>
      <c r="E114" s="831">
        <v>0</v>
      </c>
      <c r="F114" s="756">
        <v>0</v>
      </c>
      <c r="G114" s="391"/>
      <c r="H114" s="756"/>
      <c r="I114" s="379"/>
      <c r="J114" s="377"/>
      <c r="K114" s="392"/>
      <c r="L114" s="392">
        <f t="shared" si="3"/>
        <v>0</v>
      </c>
      <c r="M114" s="473">
        <v>108</v>
      </c>
      <c r="N114" s="352" t="s">
        <v>143</v>
      </c>
      <c r="O114" s="477">
        <v>15</v>
      </c>
      <c r="P114" s="475"/>
    </row>
    <row r="115" spans="2:16" ht="15">
      <c r="B115" s="364">
        <v>109</v>
      </c>
      <c r="C115" s="819" t="s">
        <v>91</v>
      </c>
      <c r="D115" s="744">
        <v>0</v>
      </c>
      <c r="E115" s="831">
        <v>0</v>
      </c>
      <c r="F115" s="756">
        <v>0</v>
      </c>
      <c r="G115" s="391"/>
      <c r="H115" s="756"/>
      <c r="I115" s="379"/>
      <c r="J115" s="377"/>
      <c r="K115" s="392"/>
      <c r="L115" s="392">
        <f t="shared" si="3"/>
        <v>0</v>
      </c>
      <c r="M115" s="476">
        <v>109</v>
      </c>
      <c r="N115" s="358" t="s">
        <v>144</v>
      </c>
      <c r="O115" s="477">
        <v>15</v>
      </c>
      <c r="P115" s="475"/>
    </row>
    <row r="116" spans="2:16" ht="15">
      <c r="B116" s="364">
        <v>110</v>
      </c>
      <c r="C116" s="826" t="s">
        <v>98</v>
      </c>
      <c r="D116" s="850">
        <v>0</v>
      </c>
      <c r="E116" s="833">
        <v>0</v>
      </c>
      <c r="F116" s="756">
        <v>0</v>
      </c>
      <c r="G116" s="391"/>
      <c r="H116" s="756"/>
      <c r="I116" s="379"/>
      <c r="J116" s="377"/>
      <c r="K116" s="392"/>
      <c r="L116" s="392">
        <f t="shared" si="3"/>
        <v>0</v>
      </c>
      <c r="M116" s="473">
        <v>110</v>
      </c>
      <c r="N116" s="358" t="s">
        <v>194</v>
      </c>
      <c r="O116" s="477">
        <v>15</v>
      </c>
      <c r="P116" s="475"/>
    </row>
    <row r="117" spans="2:16" ht="15">
      <c r="B117" s="364">
        <v>111</v>
      </c>
      <c r="C117" s="824" t="s">
        <v>46</v>
      </c>
      <c r="D117" s="849">
        <v>0</v>
      </c>
      <c r="E117" s="855">
        <v>0</v>
      </c>
      <c r="F117" s="756">
        <v>0</v>
      </c>
      <c r="G117" s="391"/>
      <c r="H117" s="756"/>
      <c r="I117" s="379"/>
      <c r="J117" s="377"/>
      <c r="K117" s="392"/>
      <c r="L117" s="392">
        <f t="shared" si="3"/>
        <v>0</v>
      </c>
      <c r="M117" s="476">
        <v>111</v>
      </c>
      <c r="N117" s="482" t="s">
        <v>340</v>
      </c>
      <c r="O117" s="477">
        <v>15</v>
      </c>
      <c r="P117" s="475"/>
    </row>
    <row r="118" spans="2:16" ht="15">
      <c r="B118" s="364">
        <v>112</v>
      </c>
      <c r="C118" s="826" t="s">
        <v>171</v>
      </c>
      <c r="D118" s="850">
        <v>0</v>
      </c>
      <c r="E118" s="833">
        <v>0</v>
      </c>
      <c r="F118" s="756">
        <v>0</v>
      </c>
      <c r="G118" s="391"/>
      <c r="H118" s="756"/>
      <c r="I118" s="379"/>
      <c r="J118" s="377"/>
      <c r="K118" s="392"/>
      <c r="L118" s="392">
        <f t="shared" si="3"/>
        <v>0</v>
      </c>
      <c r="M118" s="473">
        <v>112</v>
      </c>
      <c r="N118" s="358" t="s">
        <v>334</v>
      </c>
      <c r="O118" s="477">
        <v>12</v>
      </c>
      <c r="P118" s="475"/>
    </row>
    <row r="119" spans="2:16" ht="15">
      <c r="B119" s="364">
        <v>113</v>
      </c>
      <c r="C119" s="826" t="s">
        <v>133</v>
      </c>
      <c r="D119" s="850">
        <v>0</v>
      </c>
      <c r="E119" s="833">
        <v>0</v>
      </c>
      <c r="F119" s="756">
        <v>0</v>
      </c>
      <c r="G119" s="391"/>
      <c r="H119" s="756"/>
      <c r="I119" s="379"/>
      <c r="J119" s="377"/>
      <c r="K119" s="392"/>
      <c r="L119" s="392">
        <f t="shared" si="3"/>
        <v>0</v>
      </c>
      <c r="M119" s="476">
        <v>113</v>
      </c>
      <c r="N119" s="358" t="s">
        <v>192</v>
      </c>
      <c r="O119" s="477">
        <v>10</v>
      </c>
      <c r="P119" s="475"/>
    </row>
    <row r="120" spans="2:16" ht="15">
      <c r="B120" s="364">
        <v>114</v>
      </c>
      <c r="C120" s="824" t="s">
        <v>86</v>
      </c>
      <c r="D120" s="849">
        <v>0</v>
      </c>
      <c r="E120" s="833">
        <v>0</v>
      </c>
      <c r="F120" s="756">
        <v>0</v>
      </c>
      <c r="G120" s="391"/>
      <c r="H120" s="756"/>
      <c r="I120" s="379"/>
      <c r="J120" s="377"/>
      <c r="K120" s="392"/>
      <c r="L120" s="392">
        <f t="shared" si="3"/>
        <v>0</v>
      </c>
      <c r="M120" s="473">
        <v>114</v>
      </c>
      <c r="N120" s="358" t="s">
        <v>193</v>
      </c>
      <c r="O120" s="477">
        <v>10</v>
      </c>
      <c r="P120" s="475"/>
    </row>
    <row r="121" spans="2:16" ht="15">
      <c r="B121" s="364">
        <v>115</v>
      </c>
      <c r="C121" s="824" t="s">
        <v>196</v>
      </c>
      <c r="D121" s="849">
        <v>0</v>
      </c>
      <c r="E121" s="833">
        <v>0</v>
      </c>
      <c r="F121" s="756">
        <v>0</v>
      </c>
      <c r="G121" s="391"/>
      <c r="H121" s="756"/>
      <c r="I121" s="379"/>
      <c r="J121" s="377"/>
      <c r="K121" s="392"/>
      <c r="L121" s="392">
        <f t="shared" si="3"/>
        <v>0</v>
      </c>
      <c r="M121" s="476">
        <v>115</v>
      </c>
      <c r="N121" s="358" t="s">
        <v>176</v>
      </c>
      <c r="O121" s="477">
        <v>10</v>
      </c>
      <c r="P121" s="475"/>
    </row>
    <row r="122" spans="2:16" ht="15">
      <c r="B122" s="364">
        <v>116</v>
      </c>
      <c r="C122" s="826" t="s">
        <v>189</v>
      </c>
      <c r="D122" s="850">
        <v>0</v>
      </c>
      <c r="E122" s="833">
        <v>0</v>
      </c>
      <c r="F122" s="756">
        <v>0</v>
      </c>
      <c r="G122" s="391"/>
      <c r="H122" s="756"/>
      <c r="I122" s="379"/>
      <c r="J122" s="377"/>
      <c r="K122" s="392"/>
      <c r="L122" s="392">
        <f t="shared" si="3"/>
        <v>0</v>
      </c>
      <c r="M122" s="473">
        <v>116</v>
      </c>
      <c r="N122" s="358" t="s">
        <v>156</v>
      </c>
      <c r="O122" s="477">
        <v>10</v>
      </c>
      <c r="P122" s="475"/>
    </row>
    <row r="123" spans="2:16" ht="15">
      <c r="B123" s="364">
        <v>117</v>
      </c>
      <c r="C123" s="826" t="s">
        <v>80</v>
      </c>
      <c r="D123" s="850">
        <v>0</v>
      </c>
      <c r="E123" s="831">
        <v>0</v>
      </c>
      <c r="F123" s="756">
        <v>0</v>
      </c>
      <c r="G123" s="391"/>
      <c r="H123" s="756"/>
      <c r="I123" s="379"/>
      <c r="J123" s="377"/>
      <c r="K123" s="392"/>
      <c r="L123" s="392">
        <f t="shared" si="3"/>
        <v>0</v>
      </c>
      <c r="M123" s="476">
        <v>117</v>
      </c>
      <c r="N123" s="352" t="s">
        <v>157</v>
      </c>
      <c r="O123" s="477">
        <v>10</v>
      </c>
      <c r="P123" s="475"/>
    </row>
    <row r="124" spans="2:16" ht="15">
      <c r="B124" s="364">
        <v>118</v>
      </c>
      <c r="C124" s="819" t="s">
        <v>93</v>
      </c>
      <c r="D124" s="744">
        <v>0</v>
      </c>
      <c r="E124" s="831">
        <v>0</v>
      </c>
      <c r="F124" s="756">
        <v>0</v>
      </c>
      <c r="G124" s="391"/>
      <c r="H124" s="756"/>
      <c r="I124" s="379"/>
      <c r="J124" s="377"/>
      <c r="K124" s="392"/>
      <c r="L124" s="392">
        <f t="shared" si="3"/>
        <v>0</v>
      </c>
      <c r="M124" s="473">
        <v>118</v>
      </c>
      <c r="N124" s="365" t="s">
        <v>175</v>
      </c>
      <c r="O124" s="477">
        <v>10</v>
      </c>
    </row>
    <row r="125" spans="2:16" ht="15">
      <c r="B125" s="364">
        <v>119</v>
      </c>
      <c r="C125" s="838" t="s">
        <v>87</v>
      </c>
      <c r="D125" s="744">
        <v>0</v>
      </c>
      <c r="E125" s="831">
        <v>0</v>
      </c>
      <c r="F125" s="756">
        <v>0</v>
      </c>
      <c r="G125" s="391"/>
      <c r="H125" s="756"/>
      <c r="I125" s="379"/>
      <c r="J125" s="377"/>
      <c r="K125" s="392"/>
      <c r="L125" s="392">
        <f t="shared" si="3"/>
        <v>0</v>
      </c>
      <c r="M125" s="476">
        <v>119</v>
      </c>
      <c r="N125" s="365" t="s">
        <v>158</v>
      </c>
      <c r="O125" s="477">
        <v>10</v>
      </c>
    </row>
    <row r="126" spans="2:16" ht="15">
      <c r="B126" s="364">
        <v>120</v>
      </c>
      <c r="C126" s="839" t="s">
        <v>66</v>
      </c>
      <c r="D126" s="732">
        <v>0</v>
      </c>
      <c r="E126" s="831">
        <v>0</v>
      </c>
      <c r="F126" s="756">
        <v>0</v>
      </c>
      <c r="G126" s="391"/>
      <c r="H126" s="756"/>
      <c r="I126" s="379"/>
      <c r="J126" s="377"/>
      <c r="K126" s="392"/>
      <c r="L126" s="392">
        <f t="shared" si="3"/>
        <v>0</v>
      </c>
      <c r="M126" s="473">
        <v>120</v>
      </c>
      <c r="N126" s="485" t="s">
        <v>159</v>
      </c>
      <c r="O126" s="477">
        <v>10</v>
      </c>
    </row>
    <row r="127" spans="2:16" ht="15">
      <c r="B127" s="364">
        <v>121</v>
      </c>
      <c r="C127" s="838" t="s">
        <v>164</v>
      </c>
      <c r="D127" s="744">
        <v>0</v>
      </c>
      <c r="E127" s="831">
        <v>0</v>
      </c>
      <c r="F127" s="756">
        <v>0</v>
      </c>
      <c r="G127" s="391"/>
      <c r="H127" s="756"/>
      <c r="I127" s="379"/>
      <c r="J127" s="377"/>
      <c r="K127" s="392"/>
      <c r="L127" s="392">
        <f t="shared" si="3"/>
        <v>0</v>
      </c>
      <c r="M127" s="476">
        <v>121</v>
      </c>
      <c r="N127" s="365" t="s">
        <v>338</v>
      </c>
      <c r="O127" s="477">
        <v>10</v>
      </c>
    </row>
    <row r="128" spans="2:16" ht="15">
      <c r="B128" s="364">
        <v>122</v>
      </c>
      <c r="C128" s="838" t="s">
        <v>130</v>
      </c>
      <c r="D128" s="744">
        <v>0</v>
      </c>
      <c r="E128" s="831">
        <v>0</v>
      </c>
      <c r="F128" s="756">
        <v>0</v>
      </c>
      <c r="G128" s="391"/>
      <c r="H128" s="756"/>
      <c r="I128" s="379"/>
      <c r="J128" s="377"/>
      <c r="K128" s="392"/>
      <c r="L128" s="392">
        <f t="shared" si="3"/>
        <v>0</v>
      </c>
      <c r="M128" s="473">
        <v>122</v>
      </c>
      <c r="N128" s="365" t="s">
        <v>337</v>
      </c>
      <c r="O128" s="477">
        <v>10</v>
      </c>
    </row>
    <row r="129" spans="2:15" ht="15">
      <c r="B129" s="364">
        <v>123</v>
      </c>
      <c r="C129" s="838" t="s">
        <v>11</v>
      </c>
      <c r="D129" s="744">
        <v>0</v>
      </c>
      <c r="E129" s="831">
        <v>0</v>
      </c>
      <c r="F129" s="756">
        <v>0</v>
      </c>
      <c r="G129" s="391"/>
      <c r="H129" s="756"/>
      <c r="I129" s="379"/>
      <c r="J129" s="377"/>
      <c r="K129" s="392"/>
      <c r="L129" s="392">
        <f t="shared" si="3"/>
        <v>0</v>
      </c>
      <c r="M129" s="476">
        <v>123</v>
      </c>
      <c r="N129" s="365" t="s">
        <v>164</v>
      </c>
      <c r="O129" s="477">
        <v>10</v>
      </c>
    </row>
    <row r="130" spans="2:15" ht="15">
      <c r="B130" s="364">
        <v>124</v>
      </c>
      <c r="C130" s="838" t="s">
        <v>152</v>
      </c>
      <c r="D130" s="744">
        <v>0</v>
      </c>
      <c r="E130" s="831">
        <v>0</v>
      </c>
      <c r="F130" s="756">
        <v>0</v>
      </c>
      <c r="G130" s="391"/>
      <c r="H130" s="756"/>
      <c r="I130" s="379"/>
      <c r="J130" s="377"/>
      <c r="K130" s="392"/>
      <c r="L130" s="392">
        <f t="shared" si="3"/>
        <v>0</v>
      </c>
      <c r="M130" s="473">
        <v>124</v>
      </c>
      <c r="N130" s="484" t="s">
        <v>165</v>
      </c>
      <c r="O130" s="477">
        <v>10</v>
      </c>
    </row>
    <row r="131" spans="2:15" ht="15">
      <c r="B131" s="364">
        <v>125</v>
      </c>
      <c r="C131" s="838" t="s">
        <v>68</v>
      </c>
      <c r="D131" s="744">
        <v>0</v>
      </c>
      <c r="E131" s="831">
        <v>0</v>
      </c>
      <c r="F131" s="756">
        <v>0</v>
      </c>
      <c r="G131" s="391"/>
      <c r="H131" s="756"/>
      <c r="I131" s="379"/>
      <c r="J131" s="377"/>
      <c r="K131" s="392"/>
      <c r="L131" s="392">
        <f t="shared" si="3"/>
        <v>0</v>
      </c>
      <c r="M131" s="476">
        <v>125</v>
      </c>
      <c r="N131" s="485" t="s">
        <v>72</v>
      </c>
      <c r="O131" s="477">
        <v>10</v>
      </c>
    </row>
    <row r="132" spans="2:15" ht="15">
      <c r="B132" s="364">
        <v>126</v>
      </c>
      <c r="C132" s="838" t="s">
        <v>165</v>
      </c>
      <c r="D132" s="744">
        <v>0</v>
      </c>
      <c r="E132" s="831">
        <v>0</v>
      </c>
      <c r="F132" s="756">
        <v>0</v>
      </c>
      <c r="G132" s="391"/>
      <c r="H132" s="756"/>
      <c r="I132" s="379"/>
      <c r="J132" s="377"/>
      <c r="K132" s="392"/>
      <c r="L132" s="392">
        <f t="shared" si="3"/>
        <v>0</v>
      </c>
      <c r="M132" s="473">
        <v>126</v>
      </c>
      <c r="N132" s="365" t="s">
        <v>198</v>
      </c>
      <c r="O132" s="689">
        <v>5</v>
      </c>
    </row>
    <row r="133" spans="2:15" ht="15">
      <c r="B133" s="364">
        <v>127</v>
      </c>
      <c r="C133" s="838" t="s">
        <v>14</v>
      </c>
      <c r="D133" s="744">
        <v>0</v>
      </c>
      <c r="E133" s="831">
        <v>0</v>
      </c>
      <c r="F133" s="756">
        <v>0</v>
      </c>
      <c r="G133" s="391"/>
      <c r="H133" s="756"/>
      <c r="I133" s="379"/>
      <c r="J133" s="377"/>
      <c r="K133" s="392"/>
      <c r="L133" s="392">
        <f t="shared" si="3"/>
        <v>0</v>
      </c>
      <c r="M133" s="476">
        <v>127</v>
      </c>
      <c r="N133" s="365" t="s">
        <v>190</v>
      </c>
      <c r="O133" s="477">
        <v>5</v>
      </c>
    </row>
    <row r="134" spans="2:15" ht="15">
      <c r="B134" s="364">
        <v>128</v>
      </c>
      <c r="C134" s="838" t="s">
        <v>95</v>
      </c>
      <c r="D134" s="744">
        <v>0</v>
      </c>
      <c r="E134" s="831">
        <v>0</v>
      </c>
      <c r="F134" s="756">
        <v>0</v>
      </c>
      <c r="G134" s="391"/>
      <c r="H134" s="756"/>
      <c r="I134" s="379"/>
      <c r="J134" s="377"/>
      <c r="K134" s="392"/>
      <c r="L134" s="392">
        <f t="shared" si="3"/>
        <v>0</v>
      </c>
      <c r="M134" s="473">
        <v>128</v>
      </c>
      <c r="N134" s="365" t="s">
        <v>161</v>
      </c>
      <c r="O134" s="477">
        <v>5</v>
      </c>
    </row>
    <row r="135" spans="2:15" ht="15">
      <c r="B135" s="684">
        <v>129</v>
      </c>
      <c r="C135" s="838" t="s">
        <v>74</v>
      </c>
      <c r="D135" s="744">
        <v>0</v>
      </c>
      <c r="E135" s="831">
        <v>0</v>
      </c>
      <c r="F135" s="756">
        <v>0</v>
      </c>
      <c r="G135" s="391"/>
      <c r="H135" s="756"/>
      <c r="I135" s="379"/>
      <c r="J135" s="377"/>
      <c r="K135" s="391"/>
      <c r="L135" s="392">
        <f t="shared" ref="L135" si="4">SUM(D135:K135)</f>
        <v>0</v>
      </c>
      <c r="M135" s="476">
        <v>129</v>
      </c>
      <c r="N135" s="678" t="s">
        <v>199</v>
      </c>
      <c r="O135" s="689">
        <v>5</v>
      </c>
    </row>
    <row r="136" spans="2:15" ht="15.6" thickBot="1">
      <c r="B136" s="685">
        <v>130</v>
      </c>
      <c r="C136" s="840" t="s">
        <v>72</v>
      </c>
      <c r="D136" s="852">
        <v>0</v>
      </c>
      <c r="E136" s="834">
        <v>0</v>
      </c>
      <c r="F136" s="758">
        <v>0</v>
      </c>
      <c r="G136" s="759"/>
      <c r="H136" s="758"/>
      <c r="I136" s="444"/>
      <c r="J136" s="442"/>
      <c r="K136" s="446"/>
      <c r="L136" s="446">
        <f>SUM(E136:K136)</f>
        <v>0</v>
      </c>
      <c r="M136" s="488">
        <v>130</v>
      </c>
      <c r="N136" s="687" t="s">
        <v>195</v>
      </c>
      <c r="O136" s="690">
        <v>5</v>
      </c>
    </row>
    <row r="137" spans="2:15" ht="13.8" thickTop="1"/>
  </sheetData>
  <sortState ref="C9:L136">
    <sortCondition descending="1" ref="L7:L136"/>
    <sortCondition ref="C7:C136"/>
  </sortState>
  <mergeCells count="11">
    <mergeCell ref="O4:O5"/>
    <mergeCell ref="F4:G4"/>
    <mergeCell ref="I4:K4"/>
    <mergeCell ref="L4:L5"/>
    <mergeCell ref="B3:L3"/>
    <mergeCell ref="M3:O3"/>
    <mergeCell ref="B4:B6"/>
    <mergeCell ref="C4:C6"/>
    <mergeCell ref="M4:M6"/>
    <mergeCell ref="N4:N6"/>
    <mergeCell ref="D4:E4"/>
  </mergeCells>
  <pageMargins left="0.59055118110236227" right="0" top="0" bottom="0" header="0.31496062992125984" footer="0.31496062992125984"/>
  <pageSetup paperSize="9" scale="27"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Q34"/>
  <sheetViews>
    <sheetView topLeftCell="A16" workbookViewId="0">
      <selection activeCell="U27" sqref="U27"/>
    </sheetView>
  </sheetViews>
  <sheetFormatPr defaultRowHeight="13.2"/>
  <sheetData>
    <row r="34" spans="17:17">
      <c r="Q34" s="258" t="s">
        <v>303</v>
      </c>
    </row>
  </sheetData>
  <pageMargins left="0.7" right="0.7" top="0.75" bottom="0.75" header="0.3" footer="0.3"/>
  <pageSetup paperSize="9" orientation="portrait"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K90"/>
  <sheetViews>
    <sheetView topLeftCell="A49" zoomScaleNormal="100" workbookViewId="0">
      <selection activeCell="L71" sqref="L71"/>
    </sheetView>
  </sheetViews>
  <sheetFormatPr defaultRowHeight="13.2"/>
  <cols>
    <col min="3" max="3" width="2.109375" customWidth="1"/>
    <col min="4" max="4" width="6" customWidth="1"/>
    <col min="5" max="5" width="29.5546875" customWidth="1"/>
    <col min="6" max="6" width="35.33203125" bestFit="1" customWidth="1"/>
    <col min="7" max="7" width="18" bestFit="1" customWidth="1"/>
    <col min="8" max="8" width="15.33203125" bestFit="1" customWidth="1"/>
    <col min="9" max="9" width="37.44140625" customWidth="1"/>
    <col min="10" max="10" width="20.33203125" style="536" customWidth="1"/>
    <col min="11" max="11" width="2.5546875" customWidth="1"/>
  </cols>
  <sheetData>
    <row r="1" spans="3:11" ht="13.8" thickBot="1"/>
    <row r="2" spans="3:11" ht="14.4" thickTop="1" thickBot="1">
      <c r="C2" s="189"/>
      <c r="D2" s="190"/>
      <c r="E2" s="190"/>
      <c r="F2" s="190"/>
      <c r="G2" s="190"/>
      <c r="H2" s="191"/>
      <c r="I2" s="190"/>
      <c r="J2" s="537"/>
      <c r="K2" s="192"/>
    </row>
    <row r="3" spans="3:11">
      <c r="C3" s="193"/>
      <c r="D3" s="256"/>
      <c r="E3" s="257"/>
      <c r="F3" s="257"/>
      <c r="G3" s="257"/>
      <c r="H3" s="269"/>
      <c r="I3" s="257"/>
      <c r="J3" s="538"/>
      <c r="K3" s="194"/>
    </row>
    <row r="4" spans="3:11">
      <c r="C4" s="193"/>
      <c r="D4" s="1049" t="s">
        <v>331</v>
      </c>
      <c r="E4" s="1050"/>
      <c r="F4" s="1050"/>
      <c r="G4" s="1050"/>
      <c r="H4" s="1050"/>
      <c r="I4" s="1050"/>
      <c r="J4" s="1051"/>
      <c r="K4" s="194"/>
    </row>
    <row r="5" spans="3:11" ht="43.5" customHeight="1">
      <c r="C5" s="193"/>
      <c r="D5" s="1052"/>
      <c r="E5" s="1050"/>
      <c r="F5" s="1050"/>
      <c r="G5" s="1050"/>
      <c r="H5" s="1050"/>
      <c r="I5" s="1050"/>
      <c r="J5" s="1051"/>
      <c r="K5" s="194"/>
    </row>
    <row r="6" spans="3:11" ht="13.8" thickBot="1">
      <c r="C6" s="193"/>
      <c r="D6" s="1053"/>
      <c r="E6" s="1054"/>
      <c r="F6" s="1054"/>
      <c r="G6" s="1054"/>
      <c r="H6" s="1054"/>
      <c r="I6" s="1054"/>
      <c r="J6" s="1055"/>
      <c r="K6" s="194"/>
    </row>
    <row r="7" spans="3:11" ht="28.8" thickBot="1">
      <c r="C7" s="193"/>
      <c r="D7" s="1056" t="s">
        <v>348</v>
      </c>
      <c r="E7" s="1057"/>
      <c r="F7" s="1057"/>
      <c r="G7" s="1057"/>
      <c r="H7" s="1057"/>
      <c r="I7" s="1057"/>
      <c r="J7" s="1058"/>
      <c r="K7" s="194"/>
    </row>
    <row r="8" spans="3:11" ht="23.4" thickBot="1">
      <c r="C8" s="193"/>
      <c r="D8" s="195" t="s">
        <v>216</v>
      </c>
      <c r="E8" s="297" t="s">
        <v>8</v>
      </c>
      <c r="F8" s="298" t="s">
        <v>217</v>
      </c>
      <c r="G8" s="298" t="s">
        <v>218</v>
      </c>
      <c r="H8" s="299" t="s">
        <v>219</v>
      </c>
      <c r="I8" s="300" t="s">
        <v>220</v>
      </c>
      <c r="J8" s="539" t="s">
        <v>221</v>
      </c>
      <c r="K8" s="194"/>
    </row>
    <row r="9" spans="3:11" ht="17.399999999999999">
      <c r="C9" s="193"/>
      <c r="D9" s="196">
        <v>1</v>
      </c>
      <c r="E9" s="197" t="s">
        <v>222</v>
      </c>
      <c r="F9" s="198" t="s">
        <v>223</v>
      </c>
      <c r="G9" s="199" t="s">
        <v>224</v>
      </c>
      <c r="H9" s="199" t="s">
        <v>225</v>
      </c>
      <c r="I9" s="287" t="s">
        <v>226</v>
      </c>
      <c r="J9" s="200">
        <v>823777752</v>
      </c>
      <c r="K9" s="194"/>
    </row>
    <row r="10" spans="3:11" ht="17.399999999999999">
      <c r="C10" s="193"/>
      <c r="D10" s="201">
        <v>2</v>
      </c>
      <c r="E10" s="202" t="s">
        <v>227</v>
      </c>
      <c r="F10" s="203" t="s">
        <v>228</v>
      </c>
      <c r="G10" s="204" t="s">
        <v>224</v>
      </c>
      <c r="H10" s="204" t="s">
        <v>229</v>
      </c>
      <c r="I10" s="286" t="s">
        <v>230</v>
      </c>
      <c r="J10" s="205">
        <v>837901090</v>
      </c>
      <c r="K10" s="194"/>
    </row>
    <row r="11" spans="3:11" ht="17.399999999999999">
      <c r="C11" s="193"/>
      <c r="D11" s="206">
        <v>3</v>
      </c>
      <c r="E11" s="207" t="s">
        <v>231</v>
      </c>
      <c r="F11" s="203" t="s">
        <v>232</v>
      </c>
      <c r="G11" s="204" t="s">
        <v>224</v>
      </c>
      <c r="H11" s="204" t="s">
        <v>233</v>
      </c>
      <c r="I11" s="288" t="s">
        <v>234</v>
      </c>
      <c r="J11" s="209">
        <v>823958687</v>
      </c>
      <c r="K11" s="194"/>
    </row>
    <row r="12" spans="3:11" ht="17.399999999999999">
      <c r="C12" s="210"/>
      <c r="D12" s="206">
        <v>4</v>
      </c>
      <c r="E12" s="202" t="s">
        <v>235</v>
      </c>
      <c r="F12" s="203" t="s">
        <v>236</v>
      </c>
      <c r="G12" s="204" t="s">
        <v>237</v>
      </c>
      <c r="H12" s="211" t="s">
        <v>238</v>
      </c>
      <c r="I12" s="289" t="s">
        <v>239</v>
      </c>
      <c r="J12" s="212">
        <v>828933313</v>
      </c>
      <c r="K12" s="213"/>
    </row>
    <row r="13" spans="3:11" ht="17.399999999999999">
      <c r="C13" s="210"/>
      <c r="D13" s="206">
        <v>5</v>
      </c>
      <c r="E13" s="202" t="s">
        <v>240</v>
      </c>
      <c r="F13" s="204" t="s">
        <v>241</v>
      </c>
      <c r="G13" s="214"/>
      <c r="H13" s="204" t="s">
        <v>242</v>
      </c>
      <c r="I13" s="215"/>
      <c r="J13" s="205"/>
      <c r="K13" s="213"/>
    </row>
    <row r="14" spans="3:11" ht="18" thickBot="1">
      <c r="C14" s="210"/>
      <c r="D14" s="216">
        <v>6</v>
      </c>
      <c r="E14" s="217" t="s">
        <v>243</v>
      </c>
      <c r="F14" s="218" t="s">
        <v>244</v>
      </c>
      <c r="G14" s="218" t="s">
        <v>224</v>
      </c>
      <c r="H14" s="218" t="s">
        <v>245</v>
      </c>
      <c r="I14" s="290" t="s">
        <v>246</v>
      </c>
      <c r="J14" s="219">
        <v>712333620</v>
      </c>
      <c r="K14" s="213"/>
    </row>
    <row r="15" spans="3:11" ht="17.399999999999999">
      <c r="C15" s="210"/>
      <c r="D15" s="220">
        <v>7</v>
      </c>
      <c r="E15" s="221" t="s">
        <v>146</v>
      </c>
      <c r="F15" s="222" t="s">
        <v>247</v>
      </c>
      <c r="G15" s="222" t="s">
        <v>224</v>
      </c>
      <c r="H15" s="223">
        <v>43432</v>
      </c>
      <c r="I15" s="291" t="s">
        <v>248</v>
      </c>
      <c r="J15" s="225">
        <v>824745699</v>
      </c>
      <c r="K15" s="213"/>
    </row>
    <row r="16" spans="3:11" ht="17.399999999999999">
      <c r="C16" s="210"/>
      <c r="D16" s="220">
        <v>8</v>
      </c>
      <c r="E16" s="221" t="s">
        <v>130</v>
      </c>
      <c r="F16" s="222" t="s">
        <v>249</v>
      </c>
      <c r="G16" s="222" t="s">
        <v>224</v>
      </c>
      <c r="H16" s="223">
        <v>43442</v>
      </c>
      <c r="I16" s="289" t="s">
        <v>250</v>
      </c>
      <c r="J16" s="225">
        <v>834700274</v>
      </c>
      <c r="K16" s="213"/>
    </row>
    <row r="17" spans="3:11" ht="17.399999999999999">
      <c r="C17" s="210"/>
      <c r="D17" s="220">
        <v>9</v>
      </c>
      <c r="E17" s="221" t="s">
        <v>33</v>
      </c>
      <c r="F17" s="222" t="s">
        <v>249</v>
      </c>
      <c r="G17" s="222" t="s">
        <v>224</v>
      </c>
      <c r="H17" s="223">
        <v>43442</v>
      </c>
      <c r="I17" s="289" t="s">
        <v>251</v>
      </c>
      <c r="J17" s="225">
        <v>825724554</v>
      </c>
      <c r="K17" s="213"/>
    </row>
    <row r="18" spans="3:11" ht="17.399999999999999">
      <c r="C18" s="210"/>
      <c r="D18" s="220">
        <v>10</v>
      </c>
      <c r="E18" s="221" t="s">
        <v>252</v>
      </c>
      <c r="F18" s="222" t="s">
        <v>253</v>
      </c>
      <c r="G18" s="222" t="s">
        <v>224</v>
      </c>
      <c r="H18" s="223">
        <v>43449</v>
      </c>
      <c r="I18" s="540" t="s">
        <v>254</v>
      </c>
      <c r="J18" s="225">
        <v>793953779</v>
      </c>
      <c r="K18" s="213"/>
    </row>
    <row r="19" spans="3:11" ht="17.399999999999999">
      <c r="C19" s="210"/>
      <c r="D19" s="220">
        <v>11</v>
      </c>
      <c r="E19" s="226" t="s">
        <v>52</v>
      </c>
      <c r="F19" s="222" t="s">
        <v>253</v>
      </c>
      <c r="G19" s="222" t="s">
        <v>224</v>
      </c>
      <c r="H19" s="227">
        <v>43456</v>
      </c>
      <c r="I19" s="292" t="s">
        <v>255</v>
      </c>
      <c r="J19" s="205">
        <v>828863287</v>
      </c>
      <c r="K19" s="213"/>
    </row>
    <row r="20" spans="3:11" ht="17.399999999999999">
      <c r="C20" s="210"/>
      <c r="D20" s="220">
        <v>12</v>
      </c>
      <c r="E20" s="226" t="s">
        <v>14</v>
      </c>
      <c r="F20" s="214" t="s">
        <v>256</v>
      </c>
      <c r="G20" s="222" t="s">
        <v>224</v>
      </c>
      <c r="H20" s="227">
        <v>43463</v>
      </c>
      <c r="I20" s="292" t="s">
        <v>257</v>
      </c>
      <c r="J20" s="205">
        <v>827380216</v>
      </c>
      <c r="K20" s="228"/>
    </row>
    <row r="21" spans="3:11" ht="17.399999999999999">
      <c r="C21" s="210"/>
      <c r="D21" s="220">
        <v>13</v>
      </c>
      <c r="E21" s="226" t="s">
        <v>41</v>
      </c>
      <c r="F21" s="214" t="s">
        <v>256</v>
      </c>
      <c r="G21" s="222" t="s">
        <v>224</v>
      </c>
      <c r="H21" s="227">
        <v>43463</v>
      </c>
      <c r="I21" s="293" t="s">
        <v>258</v>
      </c>
      <c r="J21" s="229">
        <v>845139811</v>
      </c>
      <c r="K21" s="213"/>
    </row>
    <row r="22" spans="3:11" ht="17.399999999999999">
      <c r="C22" s="210"/>
      <c r="D22" s="220">
        <v>14</v>
      </c>
      <c r="E22" s="226" t="s">
        <v>215</v>
      </c>
      <c r="F22" s="214" t="s">
        <v>253</v>
      </c>
      <c r="G22" s="214" t="s">
        <v>259</v>
      </c>
      <c r="H22" s="227">
        <v>43470</v>
      </c>
      <c r="I22" s="289" t="s">
        <v>234</v>
      </c>
      <c r="J22" s="205">
        <v>823958687</v>
      </c>
      <c r="K22" s="213"/>
    </row>
    <row r="23" spans="3:11" ht="17.399999999999999">
      <c r="C23" s="210"/>
      <c r="D23" s="220">
        <v>15</v>
      </c>
      <c r="E23" s="226" t="s">
        <v>68</v>
      </c>
      <c r="F23" s="222" t="s">
        <v>249</v>
      </c>
      <c r="G23" s="214" t="s">
        <v>224</v>
      </c>
      <c r="H23" s="227">
        <v>43477</v>
      </c>
      <c r="I23" s="292" t="s">
        <v>260</v>
      </c>
      <c r="J23" s="225">
        <v>825576286</v>
      </c>
      <c r="K23" s="213"/>
    </row>
    <row r="24" spans="3:11" ht="17.399999999999999">
      <c r="C24" s="210"/>
      <c r="D24" s="220">
        <v>16</v>
      </c>
      <c r="E24" s="226" t="s">
        <v>98</v>
      </c>
      <c r="F24" s="222" t="s">
        <v>249</v>
      </c>
      <c r="G24" s="214" t="s">
        <v>224</v>
      </c>
      <c r="H24" s="227">
        <v>43477</v>
      </c>
      <c r="I24" s="289" t="s">
        <v>261</v>
      </c>
      <c r="J24" s="205">
        <v>825790260</v>
      </c>
      <c r="K24" s="213"/>
    </row>
    <row r="25" spans="3:11" ht="17.399999999999999">
      <c r="C25" s="210"/>
      <c r="D25" s="220">
        <v>17</v>
      </c>
      <c r="E25" s="226" t="s">
        <v>262</v>
      </c>
      <c r="F25" s="214" t="s">
        <v>247</v>
      </c>
      <c r="G25" s="214" t="s">
        <v>224</v>
      </c>
      <c r="H25" s="227">
        <v>43491</v>
      </c>
      <c r="I25" s="289" t="s">
        <v>263</v>
      </c>
      <c r="J25" s="212">
        <v>824918972</v>
      </c>
      <c r="K25" s="213"/>
    </row>
    <row r="26" spans="3:11" ht="17.399999999999999">
      <c r="C26" s="193"/>
      <c r="D26" s="220">
        <v>18</v>
      </c>
      <c r="E26" s="226" t="s">
        <v>85</v>
      </c>
      <c r="F26" s="214" t="s">
        <v>247</v>
      </c>
      <c r="G26" s="214" t="s">
        <v>224</v>
      </c>
      <c r="H26" s="227">
        <v>43498</v>
      </c>
      <c r="I26" s="288" t="s">
        <v>264</v>
      </c>
      <c r="J26" s="205">
        <v>614364939</v>
      </c>
      <c r="K26" s="194"/>
    </row>
    <row r="27" spans="3:11" ht="17.399999999999999">
      <c r="C27" s="193"/>
      <c r="D27" s="220">
        <v>19</v>
      </c>
      <c r="E27" s="230" t="s">
        <v>169</v>
      </c>
      <c r="F27" s="214" t="s">
        <v>265</v>
      </c>
      <c r="G27" s="214" t="s">
        <v>224</v>
      </c>
      <c r="H27" s="227">
        <v>43505</v>
      </c>
      <c r="I27" s="292" t="s">
        <v>266</v>
      </c>
      <c r="J27" s="205" t="s">
        <v>267</v>
      </c>
      <c r="K27" s="194"/>
    </row>
    <row r="28" spans="3:11" ht="17.399999999999999">
      <c r="C28" s="193"/>
      <c r="D28" s="220">
        <v>20</v>
      </c>
      <c r="E28" s="226" t="s">
        <v>268</v>
      </c>
      <c r="F28" s="214" t="s">
        <v>265</v>
      </c>
      <c r="G28" s="214"/>
      <c r="H28" s="227">
        <v>43505</v>
      </c>
      <c r="I28" s="294" t="s">
        <v>266</v>
      </c>
      <c r="J28" s="205" t="s">
        <v>267</v>
      </c>
      <c r="K28" s="194"/>
    </row>
    <row r="29" spans="3:11" ht="17.399999999999999">
      <c r="C29" s="193"/>
      <c r="D29" s="220">
        <v>21</v>
      </c>
      <c r="E29" s="230" t="s">
        <v>269</v>
      </c>
      <c r="F29" s="214" t="s">
        <v>265</v>
      </c>
      <c r="G29" s="214"/>
      <c r="H29" s="227">
        <v>43505</v>
      </c>
      <c r="I29" s="293" t="s">
        <v>266</v>
      </c>
      <c r="J29" s="205" t="s">
        <v>267</v>
      </c>
      <c r="K29" s="194"/>
    </row>
    <row r="30" spans="3:11" ht="17.399999999999999">
      <c r="C30" s="193"/>
      <c r="D30" s="220">
        <v>22</v>
      </c>
      <c r="E30" s="230" t="s">
        <v>189</v>
      </c>
      <c r="F30" s="214" t="s">
        <v>265</v>
      </c>
      <c r="G30" s="214" t="s">
        <v>224</v>
      </c>
      <c r="H30" s="227">
        <v>43505</v>
      </c>
      <c r="I30" s="294" t="s">
        <v>270</v>
      </c>
      <c r="J30" s="231">
        <v>832287528</v>
      </c>
      <c r="K30" s="194"/>
    </row>
    <row r="31" spans="3:11" ht="17.399999999999999">
      <c r="C31" s="193"/>
      <c r="D31" s="220">
        <v>23</v>
      </c>
      <c r="E31" s="230" t="s">
        <v>63</v>
      </c>
      <c r="F31" s="214" t="s">
        <v>253</v>
      </c>
      <c r="G31" s="214" t="s">
        <v>224</v>
      </c>
      <c r="H31" s="227">
        <v>43512</v>
      </c>
      <c r="I31" s="295" t="s">
        <v>271</v>
      </c>
      <c r="J31" s="260">
        <v>794913414</v>
      </c>
      <c r="K31" s="194"/>
    </row>
    <row r="32" spans="3:11" ht="17.399999999999999">
      <c r="C32" s="193"/>
      <c r="D32" s="220">
        <v>24</v>
      </c>
      <c r="E32" s="230" t="s">
        <v>92</v>
      </c>
      <c r="F32" s="214" t="s">
        <v>272</v>
      </c>
      <c r="G32" s="214" t="s">
        <v>224</v>
      </c>
      <c r="H32" s="232">
        <v>43527</v>
      </c>
      <c r="I32" s="293" t="s">
        <v>246</v>
      </c>
      <c r="J32" s="229">
        <v>827512454</v>
      </c>
      <c r="K32" s="194"/>
    </row>
    <row r="33" spans="3:11" ht="17.399999999999999">
      <c r="C33" s="210"/>
      <c r="D33" s="220">
        <v>25</v>
      </c>
      <c r="E33" s="226" t="s">
        <v>96</v>
      </c>
      <c r="F33" s="214" t="s">
        <v>273</v>
      </c>
      <c r="G33" s="214" t="s">
        <v>224</v>
      </c>
      <c r="H33" s="232">
        <v>43527</v>
      </c>
      <c r="I33" s="289" t="s">
        <v>274</v>
      </c>
      <c r="J33" s="212">
        <v>828562049</v>
      </c>
      <c r="K33" s="213"/>
    </row>
    <row r="34" spans="3:11" ht="17.399999999999999">
      <c r="C34" s="210"/>
      <c r="D34" s="220">
        <v>26</v>
      </c>
      <c r="E34" s="226" t="s">
        <v>66</v>
      </c>
      <c r="F34" s="214" t="s">
        <v>275</v>
      </c>
      <c r="G34" s="214" t="s">
        <v>224</v>
      </c>
      <c r="H34" s="232">
        <v>43528</v>
      </c>
      <c r="I34" s="292" t="s">
        <v>234</v>
      </c>
      <c r="J34" s="212">
        <v>823958687</v>
      </c>
      <c r="K34" s="213"/>
    </row>
    <row r="35" spans="3:11" ht="17.399999999999999">
      <c r="C35" s="210"/>
      <c r="D35" s="220">
        <v>27</v>
      </c>
      <c r="E35" s="226" t="s">
        <v>11</v>
      </c>
      <c r="F35" s="214" t="s">
        <v>276</v>
      </c>
      <c r="G35" s="214" t="s">
        <v>224</v>
      </c>
      <c r="H35" s="227">
        <v>43533</v>
      </c>
      <c r="I35" s="292" t="s">
        <v>277</v>
      </c>
      <c r="J35" s="212">
        <v>824920353</v>
      </c>
      <c r="K35" s="213"/>
    </row>
    <row r="36" spans="3:11" ht="17.399999999999999">
      <c r="C36" s="210"/>
      <c r="D36" s="220">
        <v>28</v>
      </c>
      <c r="E36" s="226" t="s">
        <v>48</v>
      </c>
      <c r="F36" s="214" t="s">
        <v>278</v>
      </c>
      <c r="G36" s="214" t="s">
        <v>224</v>
      </c>
      <c r="H36" s="227">
        <v>43540</v>
      </c>
      <c r="I36" s="289" t="s">
        <v>279</v>
      </c>
      <c r="J36" s="212">
        <v>836334817</v>
      </c>
      <c r="K36" s="213"/>
    </row>
    <row r="37" spans="3:11" ht="17.399999999999999">
      <c r="C37" s="210"/>
      <c r="D37" s="220">
        <v>29</v>
      </c>
      <c r="E37" s="226" t="s">
        <v>280</v>
      </c>
      <c r="F37" s="214" t="s">
        <v>278</v>
      </c>
      <c r="G37" s="214"/>
      <c r="H37" s="227">
        <v>43540</v>
      </c>
      <c r="I37" s="289" t="s">
        <v>279</v>
      </c>
      <c r="J37" s="212">
        <v>836334817</v>
      </c>
      <c r="K37" s="213"/>
    </row>
    <row r="38" spans="3:11" ht="17.399999999999999">
      <c r="C38" s="210"/>
      <c r="D38" s="220">
        <v>30</v>
      </c>
      <c r="E38" s="226" t="s">
        <v>83</v>
      </c>
      <c r="F38" s="214" t="s">
        <v>281</v>
      </c>
      <c r="G38" s="233" t="s">
        <v>224</v>
      </c>
      <c r="H38" s="227">
        <v>43547</v>
      </c>
      <c r="I38" s="289" t="s">
        <v>282</v>
      </c>
      <c r="J38" s="212">
        <v>761962547</v>
      </c>
      <c r="K38" s="213"/>
    </row>
    <row r="39" spans="3:11" ht="17.399999999999999">
      <c r="C39" s="210"/>
      <c r="D39" s="220">
        <v>31</v>
      </c>
      <c r="E39" s="226" t="s">
        <v>174</v>
      </c>
      <c r="F39" s="214" t="s">
        <v>281</v>
      </c>
      <c r="G39" s="233" t="s">
        <v>224</v>
      </c>
      <c r="H39" s="227">
        <v>43547</v>
      </c>
      <c r="I39" s="294" t="s">
        <v>283</v>
      </c>
      <c r="J39" s="234">
        <v>832923694</v>
      </c>
      <c r="K39" s="213"/>
    </row>
    <row r="40" spans="3:11" ht="17.399999999999999">
      <c r="C40" s="210"/>
      <c r="D40" s="220">
        <v>32</v>
      </c>
      <c r="E40" s="226" t="s">
        <v>155</v>
      </c>
      <c r="F40" s="214" t="s">
        <v>253</v>
      </c>
      <c r="G40" s="233" t="s">
        <v>224</v>
      </c>
      <c r="H40" s="227">
        <v>43561</v>
      </c>
      <c r="I40" s="289" t="s">
        <v>284</v>
      </c>
      <c r="J40" s="212">
        <v>836422476</v>
      </c>
      <c r="K40" s="213"/>
    </row>
    <row r="41" spans="3:11" ht="17.399999999999999">
      <c r="C41" s="210"/>
      <c r="D41" s="220">
        <v>33</v>
      </c>
      <c r="E41" s="226" t="s">
        <v>32</v>
      </c>
      <c r="F41" s="214" t="s">
        <v>249</v>
      </c>
      <c r="G41" s="233" t="s">
        <v>224</v>
      </c>
      <c r="H41" s="227">
        <v>43568</v>
      </c>
      <c r="I41" s="289" t="s">
        <v>285</v>
      </c>
      <c r="J41" s="212">
        <v>660017293</v>
      </c>
      <c r="K41" s="213"/>
    </row>
    <row r="42" spans="3:11" ht="17.399999999999999">
      <c r="C42" s="210"/>
      <c r="D42" s="220">
        <v>34</v>
      </c>
      <c r="E42" s="226" t="s">
        <v>62</v>
      </c>
      <c r="F42" s="214" t="s">
        <v>253</v>
      </c>
      <c r="G42" s="233" t="s">
        <v>224</v>
      </c>
      <c r="H42" s="227">
        <v>43577</v>
      </c>
      <c r="I42" s="289" t="s">
        <v>286</v>
      </c>
      <c r="J42" s="212">
        <v>828727741</v>
      </c>
      <c r="K42" s="213"/>
    </row>
    <row r="43" spans="3:11" ht="17.399999999999999">
      <c r="C43" s="210"/>
      <c r="D43" s="220">
        <v>35</v>
      </c>
      <c r="E43" s="226" t="s">
        <v>47</v>
      </c>
      <c r="F43" s="214" t="s">
        <v>278</v>
      </c>
      <c r="G43" s="233" t="s">
        <v>224</v>
      </c>
      <c r="H43" s="227">
        <v>43582</v>
      </c>
      <c r="I43" s="289" t="s">
        <v>287</v>
      </c>
      <c r="J43" s="212">
        <v>845479174</v>
      </c>
      <c r="K43" s="213"/>
    </row>
    <row r="44" spans="3:11" ht="17.399999999999999">
      <c r="C44" s="210"/>
      <c r="D44" s="220">
        <v>36</v>
      </c>
      <c r="E44" s="226" t="s">
        <v>67</v>
      </c>
      <c r="F44" s="214" t="s">
        <v>278</v>
      </c>
      <c r="G44" s="233" t="s">
        <v>224</v>
      </c>
      <c r="H44" s="227">
        <v>43582</v>
      </c>
      <c r="I44" s="291" t="s">
        <v>288</v>
      </c>
      <c r="J44" s="205">
        <v>838852706</v>
      </c>
      <c r="K44" s="213"/>
    </row>
    <row r="45" spans="3:11" ht="17.399999999999999">
      <c r="C45" s="210"/>
      <c r="D45" s="220">
        <v>37</v>
      </c>
      <c r="E45" s="226" t="s">
        <v>196</v>
      </c>
      <c r="F45" s="214" t="s">
        <v>289</v>
      </c>
      <c r="G45" s="233" t="s">
        <v>224</v>
      </c>
      <c r="H45" s="227">
        <v>43589</v>
      </c>
      <c r="I45" s="540" t="s">
        <v>254</v>
      </c>
      <c r="J45" s="212">
        <v>711931988</v>
      </c>
      <c r="K45" s="213"/>
    </row>
    <row r="46" spans="3:11" ht="17.399999999999999">
      <c r="C46" s="210"/>
      <c r="D46" s="220">
        <v>38</v>
      </c>
      <c r="E46" s="235" t="s">
        <v>136</v>
      </c>
      <c r="F46" s="214" t="s">
        <v>289</v>
      </c>
      <c r="G46" s="233" t="s">
        <v>224</v>
      </c>
      <c r="H46" s="227">
        <v>43589</v>
      </c>
      <c r="I46" s="289" t="s">
        <v>290</v>
      </c>
      <c r="J46" s="212">
        <v>824448880</v>
      </c>
      <c r="K46" s="213"/>
    </row>
    <row r="47" spans="3:11" ht="17.399999999999999">
      <c r="C47" s="210"/>
      <c r="D47" s="220">
        <v>39</v>
      </c>
      <c r="E47" s="235" t="s">
        <v>60</v>
      </c>
      <c r="F47" s="214" t="s">
        <v>289</v>
      </c>
      <c r="G47" s="233" t="s">
        <v>224</v>
      </c>
      <c r="H47" s="227">
        <v>43589</v>
      </c>
      <c r="I47" s="289" t="s">
        <v>291</v>
      </c>
      <c r="J47" s="212" t="s">
        <v>292</v>
      </c>
      <c r="K47" s="213"/>
    </row>
    <row r="48" spans="3:11" ht="17.399999999999999">
      <c r="C48" s="210"/>
      <c r="D48" s="220">
        <v>40</v>
      </c>
      <c r="E48" s="226" t="s">
        <v>154</v>
      </c>
      <c r="F48" s="214" t="s">
        <v>289</v>
      </c>
      <c r="G48" s="233" t="s">
        <v>224</v>
      </c>
      <c r="H48" s="227">
        <v>43589</v>
      </c>
      <c r="I48" s="289" t="s">
        <v>293</v>
      </c>
      <c r="J48" s="212">
        <v>798810880</v>
      </c>
      <c r="K48" s="213"/>
    </row>
    <row r="49" spans="3:11" ht="17.399999999999999">
      <c r="C49" s="210"/>
      <c r="D49" s="220">
        <v>41</v>
      </c>
      <c r="E49" s="226" t="s">
        <v>128</v>
      </c>
      <c r="F49" s="214" t="s">
        <v>289</v>
      </c>
      <c r="G49" s="233" t="s">
        <v>224</v>
      </c>
      <c r="H49" s="227">
        <v>43589</v>
      </c>
      <c r="I49" s="289" t="s">
        <v>294</v>
      </c>
      <c r="J49" s="212">
        <v>723799017</v>
      </c>
      <c r="K49" s="213"/>
    </row>
    <row r="50" spans="3:11" ht="17.399999999999999">
      <c r="C50" s="210"/>
      <c r="D50" s="220">
        <v>42</v>
      </c>
      <c r="E50" s="226" t="s">
        <v>99</v>
      </c>
      <c r="F50" s="214" t="s">
        <v>289</v>
      </c>
      <c r="G50" s="233" t="s">
        <v>224</v>
      </c>
      <c r="H50" s="227">
        <v>43589</v>
      </c>
      <c r="I50" s="289" t="s">
        <v>295</v>
      </c>
      <c r="J50" s="212">
        <v>729719607</v>
      </c>
      <c r="K50" s="213"/>
    </row>
    <row r="51" spans="3:11" ht="17.399999999999999">
      <c r="C51" s="210"/>
      <c r="D51" s="220">
        <v>43</v>
      </c>
      <c r="E51" s="235" t="s">
        <v>91</v>
      </c>
      <c r="F51" s="214" t="s">
        <v>247</v>
      </c>
      <c r="G51" s="233" t="s">
        <v>224</v>
      </c>
      <c r="H51" s="227">
        <v>43603</v>
      </c>
      <c r="I51" s="289" t="s">
        <v>296</v>
      </c>
      <c r="J51" s="212">
        <v>739392632</v>
      </c>
      <c r="K51" s="213"/>
    </row>
    <row r="52" spans="3:11" ht="17.399999999999999">
      <c r="C52" s="236"/>
      <c r="D52" s="220">
        <v>44</v>
      </c>
      <c r="E52" s="226" t="s">
        <v>39</v>
      </c>
      <c r="F52" s="214" t="s">
        <v>247</v>
      </c>
      <c r="G52" s="233" t="s">
        <v>224</v>
      </c>
      <c r="H52" s="227">
        <v>43617</v>
      </c>
      <c r="I52" s="289" t="s">
        <v>297</v>
      </c>
      <c r="J52" s="212">
        <v>726833010</v>
      </c>
      <c r="K52" s="237"/>
    </row>
    <row r="53" spans="3:11" ht="17.399999999999999">
      <c r="C53" s="236"/>
      <c r="D53" s="220">
        <v>45</v>
      </c>
      <c r="E53" s="235" t="s">
        <v>43</v>
      </c>
      <c r="F53" s="214" t="s">
        <v>298</v>
      </c>
      <c r="G53" s="233" t="s">
        <v>224</v>
      </c>
      <c r="H53" s="227">
        <v>43624</v>
      </c>
      <c r="I53" s="289" t="s">
        <v>299</v>
      </c>
      <c r="J53" s="261">
        <v>769825976</v>
      </c>
      <c r="K53" s="238"/>
    </row>
    <row r="54" spans="3:11" ht="17.399999999999999">
      <c r="C54" s="236"/>
      <c r="D54" s="220">
        <v>46</v>
      </c>
      <c r="E54" s="226" t="s">
        <v>300</v>
      </c>
      <c r="F54" s="214" t="s">
        <v>301</v>
      </c>
      <c r="G54" s="214" t="s">
        <v>302</v>
      </c>
      <c r="H54" s="227">
        <v>43631</v>
      </c>
      <c r="I54" s="289" t="s">
        <v>345</v>
      </c>
      <c r="J54" s="212"/>
      <c r="K54" s="238"/>
    </row>
    <row r="55" spans="3:11" ht="17.399999999999999">
      <c r="C55" s="236"/>
      <c r="D55" s="220">
        <v>47</v>
      </c>
      <c r="E55" s="235" t="s">
        <v>315</v>
      </c>
      <c r="F55" s="214" t="s">
        <v>278</v>
      </c>
      <c r="G55" s="233" t="s">
        <v>224</v>
      </c>
      <c r="H55" s="227">
        <v>43638</v>
      </c>
      <c r="I55" s="294" t="s">
        <v>328</v>
      </c>
      <c r="J55" s="212">
        <v>834620658</v>
      </c>
      <c r="K55" s="238"/>
    </row>
    <row r="56" spans="3:11" ht="17.399999999999999">
      <c r="C56" s="236"/>
      <c r="D56" s="220">
        <v>48</v>
      </c>
      <c r="E56" s="239" t="s">
        <v>73</v>
      </c>
      <c r="F56" s="214" t="s">
        <v>249</v>
      </c>
      <c r="G56" s="233" t="s">
        <v>224</v>
      </c>
      <c r="H56" s="227">
        <v>43645</v>
      </c>
      <c r="I56" s="291" t="s">
        <v>330</v>
      </c>
      <c r="J56" s="212">
        <v>825545937</v>
      </c>
      <c r="K56" s="238"/>
    </row>
    <row r="57" spans="3:11" ht="17.399999999999999">
      <c r="C57" s="236"/>
      <c r="D57" s="220">
        <v>49</v>
      </c>
      <c r="E57" s="239" t="s">
        <v>13</v>
      </c>
      <c r="F57" s="214" t="s">
        <v>249</v>
      </c>
      <c r="G57" s="233" t="s">
        <v>224</v>
      </c>
      <c r="H57" s="227">
        <v>43645</v>
      </c>
      <c r="I57" s="291" t="s">
        <v>329</v>
      </c>
      <c r="J57" s="212">
        <v>839680130</v>
      </c>
      <c r="K57" s="238"/>
    </row>
    <row r="58" spans="3:11" ht="17.399999999999999">
      <c r="C58" s="236"/>
      <c r="D58" s="220">
        <v>50</v>
      </c>
      <c r="E58" s="239" t="s">
        <v>341</v>
      </c>
      <c r="F58" s="214" t="s">
        <v>265</v>
      </c>
      <c r="G58" s="240" t="s">
        <v>344</v>
      </c>
      <c r="H58" s="227">
        <v>43666</v>
      </c>
      <c r="I58" s="289" t="s">
        <v>345</v>
      </c>
      <c r="J58" s="212"/>
      <c r="K58" s="238"/>
    </row>
    <row r="59" spans="3:11" ht="17.399999999999999">
      <c r="C59" s="236"/>
      <c r="D59" s="220">
        <v>51</v>
      </c>
      <c r="E59" s="239" t="s">
        <v>342</v>
      </c>
      <c r="F59" s="214" t="s">
        <v>265</v>
      </c>
      <c r="G59" s="240" t="s">
        <v>344</v>
      </c>
      <c r="H59" s="227">
        <v>43666</v>
      </c>
      <c r="I59" s="289" t="s">
        <v>345</v>
      </c>
      <c r="J59" s="212"/>
      <c r="K59" s="238"/>
    </row>
    <row r="60" spans="3:11" ht="17.399999999999999">
      <c r="C60" s="236"/>
      <c r="D60" s="220">
        <v>52</v>
      </c>
      <c r="E60" s="239" t="s">
        <v>343</v>
      </c>
      <c r="F60" s="214" t="s">
        <v>265</v>
      </c>
      <c r="G60" s="240" t="s">
        <v>344</v>
      </c>
      <c r="H60" s="227">
        <v>43666</v>
      </c>
      <c r="I60" s="289" t="s">
        <v>345</v>
      </c>
      <c r="J60" s="212"/>
      <c r="K60" s="238"/>
    </row>
    <row r="61" spans="3:11" ht="17.399999999999999">
      <c r="C61" s="236"/>
      <c r="D61" s="220">
        <v>53</v>
      </c>
      <c r="E61" s="239" t="s">
        <v>58</v>
      </c>
      <c r="F61" s="214" t="s">
        <v>278</v>
      </c>
      <c r="G61" s="233" t="s">
        <v>224</v>
      </c>
      <c r="H61" s="227">
        <v>43701</v>
      </c>
      <c r="I61" s="541" t="s">
        <v>254</v>
      </c>
      <c r="J61" s="544">
        <v>603375489</v>
      </c>
      <c r="K61" s="238"/>
    </row>
    <row r="62" spans="3:11" ht="17.399999999999999">
      <c r="C62" s="236"/>
      <c r="D62" s="220">
        <v>54</v>
      </c>
      <c r="E62" s="239"/>
      <c r="F62" s="214"/>
      <c r="G62" s="214"/>
      <c r="H62" s="227"/>
      <c r="I62" s="291"/>
      <c r="J62" s="212"/>
      <c r="K62" s="238"/>
    </row>
    <row r="63" spans="3:11" ht="17.399999999999999">
      <c r="C63" s="236"/>
      <c r="D63" s="280">
        <v>55</v>
      </c>
      <c r="E63" s="239"/>
      <c r="F63" s="214"/>
      <c r="G63" s="214"/>
      <c r="H63" s="227"/>
      <c r="I63" s="288"/>
      <c r="J63" s="212"/>
      <c r="K63" s="238"/>
    </row>
    <row r="64" spans="3:11" ht="18" thickBot="1">
      <c r="C64" s="236"/>
      <c r="D64" s="281">
        <v>56</v>
      </c>
      <c r="E64" s="282"/>
      <c r="F64" s="283"/>
      <c r="G64" s="283"/>
      <c r="H64" s="284"/>
      <c r="I64" s="296"/>
      <c r="J64" s="285"/>
      <c r="K64" s="238"/>
    </row>
    <row r="65" spans="3:11" ht="14.25" customHeight="1" thickBot="1">
      <c r="C65" s="272"/>
      <c r="D65" s="273"/>
      <c r="E65" s="277"/>
      <c r="F65" s="278"/>
      <c r="G65" s="278"/>
      <c r="H65" s="279"/>
      <c r="I65" s="274"/>
      <c r="J65" s="275"/>
      <c r="K65" s="276"/>
    </row>
    <row r="66" spans="3:11" ht="18" thickTop="1">
      <c r="C66" s="236"/>
      <c r="D66" s="220">
        <v>58</v>
      </c>
      <c r="E66" s="271"/>
      <c r="F66" s="222"/>
      <c r="G66" s="222"/>
      <c r="H66" s="223"/>
      <c r="I66" s="224"/>
      <c r="J66" s="270"/>
      <c r="K66" s="238"/>
    </row>
    <row r="67" spans="3:11" ht="17.399999999999999">
      <c r="C67" s="236"/>
      <c r="D67" s="220">
        <v>59</v>
      </c>
      <c r="E67" s="239"/>
      <c r="F67" s="214"/>
      <c r="G67" s="214"/>
      <c r="H67" s="227"/>
      <c r="I67" s="241"/>
      <c r="J67" s="212"/>
      <c r="K67" s="238"/>
    </row>
    <row r="68" spans="3:11" ht="17.399999999999999">
      <c r="C68" s="236"/>
      <c r="D68" s="220">
        <v>60</v>
      </c>
      <c r="E68" s="239"/>
      <c r="F68" s="214"/>
      <c r="G68" s="214"/>
      <c r="H68" s="227"/>
      <c r="I68" s="241"/>
      <c r="J68" s="242"/>
      <c r="K68" s="238"/>
    </row>
    <row r="69" spans="3:11" ht="17.399999999999999">
      <c r="C69" s="236"/>
      <c r="D69" s="220">
        <v>61</v>
      </c>
      <c r="E69" s="239"/>
      <c r="F69" s="214"/>
      <c r="G69" s="214"/>
      <c r="H69" s="227"/>
      <c r="I69" s="224"/>
      <c r="J69" s="242"/>
      <c r="K69" s="238"/>
    </row>
    <row r="70" spans="3:11" ht="17.399999999999999">
      <c r="C70" s="236"/>
      <c r="D70" s="220">
        <v>62</v>
      </c>
      <c r="E70" s="239"/>
      <c r="F70" s="214"/>
      <c r="G70" s="214"/>
      <c r="H70" s="227"/>
      <c r="I70" s="224"/>
      <c r="J70" s="242"/>
      <c r="K70" s="238"/>
    </row>
    <row r="71" spans="3:11" ht="17.399999999999999">
      <c r="C71" s="236"/>
      <c r="D71" s="220">
        <v>63</v>
      </c>
      <c r="E71" s="239"/>
      <c r="F71" s="214"/>
      <c r="G71" s="214"/>
      <c r="H71" s="227"/>
      <c r="I71" s="243"/>
      <c r="J71" s="242"/>
      <c r="K71" s="238"/>
    </row>
    <row r="72" spans="3:11" ht="17.399999999999999">
      <c r="C72" s="236"/>
      <c r="D72" s="220">
        <v>64</v>
      </c>
      <c r="E72" s="239"/>
      <c r="F72" s="214"/>
      <c r="G72" s="214"/>
      <c r="H72" s="227"/>
      <c r="I72" s="244"/>
      <c r="J72" s="242"/>
      <c r="K72" s="238"/>
    </row>
    <row r="73" spans="3:11" ht="17.399999999999999">
      <c r="C73" s="236"/>
      <c r="D73" s="220">
        <v>65</v>
      </c>
      <c r="E73" s="239"/>
      <c r="F73" s="214"/>
      <c r="G73" s="214"/>
      <c r="H73" s="227"/>
      <c r="I73" s="244"/>
      <c r="J73" s="242"/>
      <c r="K73" s="238"/>
    </row>
    <row r="74" spans="3:11" ht="17.399999999999999">
      <c r="C74" s="236"/>
      <c r="D74" s="220">
        <v>66</v>
      </c>
      <c r="E74" s="239"/>
      <c r="F74" s="214"/>
      <c r="G74" s="214"/>
      <c r="H74" s="227"/>
      <c r="I74" s="224"/>
      <c r="J74" s="242"/>
      <c r="K74" s="238"/>
    </row>
    <row r="75" spans="3:11" ht="17.399999999999999">
      <c r="C75" s="236"/>
      <c r="D75" s="220">
        <v>67</v>
      </c>
      <c r="E75" s="239"/>
      <c r="F75" s="214"/>
      <c r="G75" s="214"/>
      <c r="H75" s="227"/>
      <c r="I75" s="208"/>
      <c r="J75" s="242"/>
      <c r="K75" s="238"/>
    </row>
    <row r="76" spans="3:11" ht="17.399999999999999">
      <c r="C76" s="236"/>
      <c r="D76" s="220">
        <v>68</v>
      </c>
      <c r="E76" s="239"/>
      <c r="F76" s="214"/>
      <c r="G76" s="240"/>
      <c r="H76" s="227"/>
      <c r="I76" s="208"/>
      <c r="J76" s="209"/>
      <c r="K76" s="238"/>
    </row>
    <row r="77" spans="3:11" ht="18">
      <c r="C77" s="236"/>
      <c r="D77" s="220">
        <v>69</v>
      </c>
      <c r="E77" s="239"/>
      <c r="F77" s="214"/>
      <c r="G77" s="214"/>
      <c r="H77" s="227"/>
      <c r="I77" s="245"/>
      <c r="J77" s="246"/>
      <c r="K77" s="238"/>
    </row>
    <row r="78" spans="3:11" ht="17.399999999999999">
      <c r="C78" s="236"/>
      <c r="D78" s="220">
        <v>70</v>
      </c>
      <c r="E78" s="239"/>
      <c r="F78" s="214"/>
      <c r="G78" s="214"/>
      <c r="H78" s="227"/>
      <c r="I78" s="224"/>
      <c r="J78" s="242"/>
      <c r="K78" s="238"/>
    </row>
    <row r="79" spans="3:11" ht="17.399999999999999">
      <c r="C79" s="236"/>
      <c r="D79" s="220">
        <v>71</v>
      </c>
      <c r="E79" s="239"/>
      <c r="F79" s="214"/>
      <c r="G79" s="214"/>
      <c r="H79" s="227"/>
      <c r="I79" s="224"/>
      <c r="J79" s="242"/>
      <c r="K79" s="238"/>
    </row>
    <row r="80" spans="3:11" ht="17.399999999999999">
      <c r="C80" s="236"/>
      <c r="D80" s="220">
        <v>72</v>
      </c>
      <c r="E80" s="239"/>
      <c r="F80" s="214"/>
      <c r="G80" s="214"/>
      <c r="H80" s="227"/>
      <c r="I80" s="224"/>
      <c r="J80" s="242"/>
      <c r="K80" s="238"/>
    </row>
    <row r="81" spans="3:11" ht="17.399999999999999">
      <c r="C81" s="236"/>
      <c r="D81" s="220">
        <v>73</v>
      </c>
      <c r="E81" s="239"/>
      <c r="F81" s="214"/>
      <c r="G81" s="214"/>
      <c r="H81" s="227"/>
      <c r="I81" s="224"/>
      <c r="J81" s="242"/>
      <c r="K81" s="238"/>
    </row>
    <row r="82" spans="3:11" ht="17.399999999999999">
      <c r="C82" s="236"/>
      <c r="D82" s="220">
        <v>74</v>
      </c>
      <c r="E82" s="239"/>
      <c r="F82" s="214"/>
      <c r="G82" s="214"/>
      <c r="H82" s="227"/>
      <c r="I82" s="224"/>
      <c r="J82" s="242"/>
      <c r="K82" s="238"/>
    </row>
    <row r="83" spans="3:11" ht="17.399999999999999">
      <c r="C83" s="236"/>
      <c r="D83" s="220">
        <v>75</v>
      </c>
      <c r="E83" s="239"/>
      <c r="F83" s="214"/>
      <c r="G83" s="214"/>
      <c r="H83" s="227"/>
      <c r="I83" s="224"/>
      <c r="J83" s="242"/>
      <c r="K83" s="238"/>
    </row>
    <row r="84" spans="3:11" ht="18">
      <c r="C84" s="236"/>
      <c r="D84" s="220">
        <v>76</v>
      </c>
      <c r="E84" s="239"/>
      <c r="F84" s="214"/>
      <c r="G84" s="214"/>
      <c r="H84" s="227"/>
      <c r="I84" s="247"/>
      <c r="J84" s="242"/>
      <c r="K84" s="238"/>
    </row>
    <row r="85" spans="3:11" ht="18">
      <c r="C85" s="236"/>
      <c r="D85" s="220">
        <v>77</v>
      </c>
      <c r="E85" s="239"/>
      <c r="F85" s="214"/>
      <c r="G85" s="214"/>
      <c r="H85" s="227"/>
      <c r="I85" s="247"/>
      <c r="J85" s="242"/>
      <c r="K85" s="238"/>
    </row>
    <row r="86" spans="3:11" ht="17.399999999999999">
      <c r="C86" s="236"/>
      <c r="D86" s="220">
        <v>78</v>
      </c>
      <c r="E86" s="239"/>
      <c r="F86" s="214"/>
      <c r="G86" s="214"/>
      <c r="H86" s="227"/>
      <c r="I86" s="224"/>
      <c r="J86" s="242"/>
      <c r="K86" s="238"/>
    </row>
    <row r="87" spans="3:11" ht="18">
      <c r="C87" s="236"/>
      <c r="D87" s="220">
        <v>79</v>
      </c>
      <c r="E87" s="239"/>
      <c r="F87" s="214"/>
      <c r="G87" s="214"/>
      <c r="H87" s="227"/>
      <c r="I87" s="247"/>
      <c r="J87" s="242"/>
      <c r="K87" s="238"/>
    </row>
    <row r="88" spans="3:11" ht="18">
      <c r="C88" s="236"/>
      <c r="D88" s="220">
        <v>80</v>
      </c>
      <c r="E88" s="239"/>
      <c r="F88" s="214"/>
      <c r="G88" s="214"/>
      <c r="H88" s="227"/>
      <c r="I88" s="247"/>
      <c r="J88" s="242"/>
      <c r="K88" s="238"/>
    </row>
    <row r="89" spans="3:11" ht="18" thickBot="1">
      <c r="C89" s="248"/>
      <c r="D89" s="249"/>
      <c r="E89" s="250"/>
      <c r="F89" s="251"/>
      <c r="G89" s="251"/>
      <c r="H89" s="252"/>
      <c r="I89" s="253"/>
      <c r="J89" s="254"/>
      <c r="K89" s="255"/>
    </row>
    <row r="90" spans="3:11" ht="13.8" thickTop="1"/>
  </sheetData>
  <mergeCells count="3">
    <mergeCell ref="D4:J5"/>
    <mergeCell ref="D6:J6"/>
    <mergeCell ref="D7:J7"/>
  </mergeCells>
  <hyperlinks>
    <hyperlink ref="I10" r:id="rId1" display="mailto:amos.schreuder@quantumfoods.co.za"/>
    <hyperlink ref="I9" r:id="rId2"/>
  </hyperlinks>
  <pageMargins left="0.70866141732283472" right="0.11811023622047245" top="0.19685039370078741" bottom="0" header="0.31496062992125984" footer="0.31496062992125984"/>
  <pageSetup paperSize="9" scale="80" orientation="landscape" verticalDpi="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E9"/>
  <sheetViews>
    <sheetView workbookViewId="0">
      <selection activeCell="F8" sqref="F8"/>
    </sheetView>
  </sheetViews>
  <sheetFormatPr defaultRowHeight="13.2"/>
  <sheetData>
    <row r="4" spans="4:5" ht="17.399999999999999">
      <c r="D4" s="3" t="s">
        <v>34</v>
      </c>
      <c r="E4" s="4">
        <v>26</v>
      </c>
    </row>
    <row r="5" spans="4:5" ht="17.399999999999999">
      <c r="D5" s="3" t="s">
        <v>35</v>
      </c>
      <c r="E5" s="2">
        <f>55*E4</f>
        <v>1430</v>
      </c>
    </row>
    <row r="6" spans="4:5" ht="17.399999999999999">
      <c r="D6" s="3" t="s">
        <v>56</v>
      </c>
      <c r="E6" s="2">
        <f>E5-E5*15%</f>
        <v>1215.5</v>
      </c>
    </row>
    <row r="7" spans="4:5" ht="17.399999999999999">
      <c r="D7" s="3" t="s">
        <v>37</v>
      </c>
      <c r="E7" s="2">
        <f>E6-E6*2.5%</f>
        <v>1185.1125</v>
      </c>
    </row>
    <row r="8" spans="4:5" ht="17.399999999999999">
      <c r="D8" s="3" t="s">
        <v>65</v>
      </c>
      <c r="E8" s="4">
        <f>(E7/20)/2</f>
        <v>29.627812499999997</v>
      </c>
    </row>
    <row r="9" spans="4:5" ht="17.399999999999999">
      <c r="D9" s="5" t="s">
        <v>36</v>
      </c>
      <c r="E9" s="4"/>
    </row>
  </sheetData>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15:L20"/>
  <sheetViews>
    <sheetView workbookViewId="0">
      <selection activeCell="O28" sqref="O28"/>
    </sheetView>
  </sheetViews>
  <sheetFormatPr defaultRowHeight="13.2"/>
  <cols>
    <col min="8" max="8" width="32" bestFit="1" customWidth="1"/>
    <col min="9" max="9" width="11.6640625" bestFit="1" customWidth="1"/>
  </cols>
  <sheetData>
    <row r="15" spans="7:12" ht="17.399999999999999">
      <c r="G15" s="1"/>
      <c r="H15" s="5" t="s">
        <v>34</v>
      </c>
      <c r="I15" s="4">
        <v>11</v>
      </c>
      <c r="J15" s="4"/>
      <c r="K15" s="1"/>
      <c r="L15" s="1"/>
    </row>
    <row r="16" spans="7:12" ht="17.399999999999999">
      <c r="G16" s="1"/>
      <c r="H16" s="5" t="s">
        <v>35</v>
      </c>
      <c r="I16" s="660">
        <f>55*I15</f>
        <v>605</v>
      </c>
      <c r="J16" s="20"/>
      <c r="K16" s="1"/>
      <c r="L16" s="1"/>
    </row>
    <row r="17" spans="7:12" ht="17.399999999999999">
      <c r="G17" s="1"/>
      <c r="H17" s="5" t="s">
        <v>64</v>
      </c>
      <c r="I17" s="660">
        <f>I16-I16*15%</f>
        <v>514.25</v>
      </c>
      <c r="J17" s="20"/>
      <c r="K17" s="1"/>
      <c r="L17" s="1"/>
    </row>
    <row r="18" spans="7:12" ht="17.399999999999999">
      <c r="G18" s="4"/>
      <c r="H18" s="5" t="s">
        <v>40</v>
      </c>
      <c r="I18" s="660">
        <f>I17-I17*2%</f>
        <v>503.96499999999997</v>
      </c>
      <c r="J18" s="21"/>
      <c r="K18" s="1"/>
      <c r="L18" s="1"/>
    </row>
    <row r="19" spans="7:12" ht="17.399999999999999">
      <c r="G19" s="2"/>
      <c r="H19" s="5" t="s">
        <v>38</v>
      </c>
      <c r="I19" s="4">
        <f>I18/20</f>
        <v>25.198249999999998</v>
      </c>
      <c r="K19" s="1"/>
      <c r="L19" s="1"/>
    </row>
    <row r="20" spans="7:12" ht="17.399999999999999">
      <c r="G20" s="2"/>
      <c r="H20" s="5" t="s">
        <v>36</v>
      </c>
      <c r="I20" s="4">
        <v>14</v>
      </c>
      <c r="K20" s="1"/>
      <c r="L20" s="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J59"/>
  <sheetViews>
    <sheetView showGridLines="0" topLeftCell="B1" workbookViewId="0">
      <selection activeCell="F30" sqref="F30"/>
    </sheetView>
  </sheetViews>
  <sheetFormatPr defaultColWidth="9.109375" defaultRowHeight="13.2"/>
  <cols>
    <col min="1" max="2" width="9.109375" style="447" customWidth="1"/>
    <col min="3" max="3" width="16.33203125" style="447" customWidth="1"/>
    <col min="4" max="4" width="1.44140625" style="447" customWidth="1"/>
    <col min="5" max="5" width="7.88671875" style="447" customWidth="1"/>
    <col min="6" max="6" width="29.88671875" style="447" customWidth="1"/>
    <col min="7" max="7" width="7.6640625" style="447" bestFit="1" customWidth="1"/>
    <col min="8" max="8" width="15.6640625" style="447" bestFit="1" customWidth="1"/>
    <col min="9" max="9" width="1.44140625" style="447" customWidth="1"/>
    <col min="10" max="10" width="3" style="447" customWidth="1"/>
    <col min="11" max="16384" width="9.109375" style="447"/>
  </cols>
  <sheetData>
    <row r="2" spans="2:10">
      <c r="B2" s="490"/>
      <c r="C2" s="490"/>
      <c r="D2" s="492"/>
      <c r="E2" s="492"/>
      <c r="F2" s="492"/>
      <c r="G2" s="492"/>
      <c r="H2" s="492"/>
      <c r="I2" s="492"/>
    </row>
    <row r="3" spans="2:10" ht="15.6" thickBot="1">
      <c r="B3" s="919"/>
      <c r="C3" s="919"/>
      <c r="D3" s="920"/>
      <c r="E3" s="920"/>
      <c r="F3" s="492"/>
      <c r="G3" s="492"/>
      <c r="H3" s="492"/>
      <c r="I3" s="493"/>
    </row>
    <row r="4" spans="2:10" ht="8.25" customHeight="1" thickTop="1">
      <c r="B4" s="549"/>
      <c r="C4" s="549"/>
      <c r="D4" s="495"/>
      <c r="E4" s="496"/>
      <c r="F4" s="496"/>
      <c r="G4" s="496"/>
      <c r="H4" s="496"/>
      <c r="I4" s="497"/>
      <c r="J4" s="492"/>
    </row>
    <row r="5" spans="2:10" ht="15.6">
      <c r="B5" s="498"/>
      <c r="C5" s="499"/>
      <c r="D5" s="921" t="s">
        <v>2</v>
      </c>
      <c r="E5" s="919"/>
      <c r="F5" s="919"/>
      <c r="G5" s="919"/>
      <c r="H5" s="919"/>
      <c r="I5" s="922"/>
      <c r="J5" s="492"/>
    </row>
    <row r="6" spans="2:10" ht="2.25" customHeight="1">
      <c r="B6" s="499"/>
      <c r="C6" s="499"/>
      <c r="D6" s="500"/>
      <c r="E6" s="501"/>
      <c r="F6" s="501"/>
      <c r="G6" s="501"/>
      <c r="H6" s="501"/>
      <c r="I6" s="502"/>
      <c r="J6" s="492"/>
    </row>
    <row r="7" spans="2:10" ht="22.5" customHeight="1">
      <c r="B7" s="923"/>
      <c r="C7" s="923"/>
      <c r="D7" s="503"/>
      <c r="E7" s="504" t="s">
        <v>6</v>
      </c>
      <c r="F7" s="505" t="s">
        <v>351</v>
      </c>
      <c r="G7" s="505"/>
      <c r="H7" s="505"/>
      <c r="I7" s="502"/>
      <c r="J7" s="492"/>
    </row>
    <row r="8" spans="2:10" ht="3.75" customHeight="1">
      <c r="B8" s="491"/>
      <c r="C8" s="491"/>
      <c r="D8" s="503"/>
      <c r="E8" s="506"/>
      <c r="F8" s="506"/>
      <c r="G8" s="506"/>
      <c r="H8" s="506"/>
      <c r="I8" s="502"/>
      <c r="J8" s="492"/>
    </row>
    <row r="9" spans="2:10" ht="15">
      <c r="B9" s="924"/>
      <c r="C9" s="924"/>
      <c r="D9" s="503"/>
      <c r="E9" s="504" t="s">
        <v>1</v>
      </c>
      <c r="F9" s="506" t="s">
        <v>201</v>
      </c>
      <c r="G9" s="506"/>
      <c r="H9" s="506"/>
      <c r="I9" s="502"/>
      <c r="J9" s="492"/>
    </row>
    <row r="10" spans="2:10" ht="9.75" customHeight="1" thickBot="1">
      <c r="C10" s="548" t="s">
        <v>354</v>
      </c>
      <c r="D10" s="503"/>
      <c r="E10" s="506"/>
      <c r="F10" s="506"/>
      <c r="G10" s="506"/>
      <c r="H10" s="506"/>
      <c r="I10" s="502"/>
      <c r="J10" s="492"/>
    </row>
    <row r="11" spans="2:10" ht="22.5" customHeight="1" thickBot="1">
      <c r="B11" s="548"/>
      <c r="C11" s="566" t="s">
        <v>30</v>
      </c>
      <c r="D11" s="503"/>
      <c r="E11" s="550" t="s">
        <v>0</v>
      </c>
      <c r="F11" s="508" t="s">
        <v>75</v>
      </c>
      <c r="G11" s="551" t="s">
        <v>191</v>
      </c>
      <c r="H11" s="552" t="s">
        <v>202</v>
      </c>
      <c r="I11" s="510"/>
      <c r="J11" s="491"/>
    </row>
    <row r="12" spans="2:10" ht="21.9" customHeight="1">
      <c r="B12" s="548"/>
      <c r="C12" s="566">
        <v>15</v>
      </c>
      <c r="D12" s="503"/>
      <c r="E12" s="553">
        <v>1</v>
      </c>
      <c r="F12" s="554" t="s">
        <v>49</v>
      </c>
      <c r="G12" s="555">
        <v>69</v>
      </c>
      <c r="H12" s="556" t="s">
        <v>203</v>
      </c>
      <c r="I12" s="502"/>
      <c r="J12" s="492"/>
    </row>
    <row r="13" spans="2:10" ht="21.9" customHeight="1">
      <c r="B13" s="548"/>
      <c r="C13" s="566">
        <v>14</v>
      </c>
      <c r="D13" s="503"/>
      <c r="E13" s="557">
        <v>2</v>
      </c>
      <c r="F13" s="558" t="s">
        <v>43</v>
      </c>
      <c r="G13" s="559">
        <v>69</v>
      </c>
      <c r="H13" s="560" t="s">
        <v>204</v>
      </c>
      <c r="I13" s="502"/>
      <c r="J13" s="492"/>
    </row>
    <row r="14" spans="2:10" ht="21.9" customHeight="1">
      <c r="B14" s="548"/>
      <c r="C14" s="566">
        <v>13</v>
      </c>
      <c r="D14" s="503"/>
      <c r="E14" s="557">
        <v>3</v>
      </c>
      <c r="F14" s="558" t="s">
        <v>61</v>
      </c>
      <c r="G14" s="559">
        <v>71</v>
      </c>
      <c r="H14" s="560">
        <v>8</v>
      </c>
      <c r="I14" s="502"/>
      <c r="J14" s="492"/>
    </row>
    <row r="15" spans="2:10" ht="21.9" customHeight="1">
      <c r="B15" s="548"/>
      <c r="C15" s="566">
        <v>12</v>
      </c>
      <c r="D15" s="503"/>
      <c r="E15" s="557">
        <v>4</v>
      </c>
      <c r="F15" s="558" t="s">
        <v>171</v>
      </c>
      <c r="G15" s="559">
        <v>71</v>
      </c>
      <c r="H15" s="560">
        <v>7</v>
      </c>
      <c r="I15" s="502"/>
      <c r="J15" s="492"/>
    </row>
    <row r="16" spans="2:10" ht="21.9" customHeight="1">
      <c r="B16" s="548"/>
      <c r="C16" s="566">
        <v>11</v>
      </c>
      <c r="D16" s="503"/>
      <c r="E16" s="557">
        <v>5</v>
      </c>
      <c r="F16" s="558" t="s">
        <v>50</v>
      </c>
      <c r="G16" s="559">
        <v>71</v>
      </c>
      <c r="H16" s="560">
        <v>6</v>
      </c>
      <c r="I16" s="502"/>
      <c r="J16" s="492"/>
    </row>
    <row r="17" spans="2:10" ht="21.9" customHeight="1">
      <c r="B17" s="548"/>
      <c r="C17" s="566">
        <v>10</v>
      </c>
      <c r="D17" s="503"/>
      <c r="E17" s="557">
        <v>6</v>
      </c>
      <c r="F17" s="558" t="s">
        <v>10</v>
      </c>
      <c r="G17" s="559">
        <v>73</v>
      </c>
      <c r="H17" s="560">
        <v>5</v>
      </c>
      <c r="I17" s="502"/>
      <c r="J17" s="492"/>
    </row>
    <row r="18" spans="2:10" ht="21.9" customHeight="1">
      <c r="B18" s="548"/>
      <c r="C18" s="548"/>
      <c r="D18" s="503"/>
      <c r="E18" s="557">
        <v>7</v>
      </c>
      <c r="F18" s="558" t="s">
        <v>79</v>
      </c>
      <c r="G18" s="559">
        <v>74</v>
      </c>
      <c r="H18" s="560">
        <v>4</v>
      </c>
      <c r="I18" s="502"/>
      <c r="J18" s="492"/>
    </row>
    <row r="19" spans="2:10" ht="21.9" customHeight="1">
      <c r="B19" s="548"/>
      <c r="C19" s="548"/>
      <c r="D19" s="503"/>
      <c r="E19" s="557">
        <v>8</v>
      </c>
      <c r="F19" s="558" t="s">
        <v>69</v>
      </c>
      <c r="G19" s="559">
        <v>74</v>
      </c>
      <c r="H19" s="560">
        <v>3</v>
      </c>
      <c r="I19" s="502"/>
      <c r="J19" s="492"/>
    </row>
    <row r="20" spans="2:10" ht="21.9" customHeight="1">
      <c r="B20" s="548"/>
      <c r="C20" s="548"/>
      <c r="D20" s="503"/>
      <c r="E20" s="557">
        <v>9</v>
      </c>
      <c r="F20" s="561" t="s">
        <v>32</v>
      </c>
      <c r="G20" s="427">
        <v>75</v>
      </c>
      <c r="H20" s="560">
        <v>2</v>
      </c>
      <c r="I20" s="502"/>
      <c r="J20" s="492"/>
    </row>
    <row r="21" spans="2:10" ht="21.9" customHeight="1" thickBot="1">
      <c r="B21" s="548"/>
      <c r="C21" s="548"/>
      <c r="D21" s="503"/>
      <c r="E21" s="562">
        <v>10</v>
      </c>
      <c r="F21" s="563" t="s">
        <v>315</v>
      </c>
      <c r="G21" s="564">
        <v>76</v>
      </c>
      <c r="H21" s="565">
        <v>1</v>
      </c>
      <c r="I21" s="502"/>
      <c r="J21" s="492"/>
    </row>
    <row r="22" spans="2:10" ht="8.25" customHeight="1" thickBot="1">
      <c r="D22" s="524"/>
      <c r="E22" s="525"/>
      <c r="F22" s="525"/>
      <c r="G22" s="525"/>
      <c r="H22" s="525"/>
      <c r="I22" s="526"/>
    </row>
    <row r="23" spans="2:10" ht="15.6" thickTop="1">
      <c r="D23" s="916"/>
      <c r="E23" s="917"/>
      <c r="F23" s="917"/>
      <c r="G23" s="917"/>
      <c r="H23" s="917"/>
      <c r="I23" s="917"/>
    </row>
    <row r="24" spans="2:10" ht="15">
      <c r="D24" s="918"/>
      <c r="E24" s="918"/>
      <c r="F24" s="918"/>
      <c r="G24" s="918"/>
      <c r="H24" s="918"/>
      <c r="I24" s="918"/>
      <c r="J24" s="918"/>
    </row>
    <row r="25" spans="2:10" ht="15">
      <c r="D25" s="918" t="s">
        <v>372</v>
      </c>
      <c r="E25" s="918"/>
      <c r="F25" s="918"/>
      <c r="G25" s="918"/>
      <c r="H25" s="918"/>
      <c r="I25" s="918"/>
      <c r="J25" s="918"/>
    </row>
    <row r="26" spans="2:10" ht="15">
      <c r="C26" s="531"/>
      <c r="D26" s="528" t="s">
        <v>353</v>
      </c>
      <c r="F26" s="528"/>
      <c r="G26" s="528"/>
      <c r="H26" s="528"/>
      <c r="I26" s="530"/>
      <c r="J26" s="530"/>
    </row>
    <row r="27" spans="2:10" ht="17.399999999999999">
      <c r="E27" s="532"/>
      <c r="F27" s="533"/>
      <c r="G27" s="533"/>
      <c r="H27" s="533"/>
      <c r="I27" s="534"/>
      <c r="J27" s="534"/>
    </row>
    <row r="28" spans="2:10" ht="18" customHeight="1">
      <c r="E28" s="532"/>
      <c r="F28" s="533"/>
      <c r="G28" s="533"/>
      <c r="H28" s="533"/>
      <c r="I28" s="534"/>
      <c r="J28" s="534"/>
    </row>
    <row r="29" spans="2:10" ht="18" customHeight="1">
      <c r="E29" s="532"/>
      <c r="F29" s="535"/>
      <c r="G29" s="535"/>
      <c r="H29" s="535"/>
      <c r="I29" s="534"/>
      <c r="J29" s="534"/>
    </row>
    <row r="30" spans="2:10" ht="18" customHeight="1">
      <c r="E30" s="534"/>
      <c r="F30" s="535"/>
      <c r="G30" s="535"/>
      <c r="H30" s="535"/>
      <c r="I30" s="534"/>
      <c r="J30" s="534"/>
    </row>
    <row r="31" spans="2:10" ht="18" customHeight="1">
      <c r="E31" s="534"/>
      <c r="F31" s="534"/>
      <c r="G31" s="534"/>
      <c r="H31" s="534"/>
      <c r="I31" s="534"/>
      <c r="J31" s="534"/>
    </row>
    <row r="32" spans="2:10" ht="18" customHeight="1">
      <c r="E32" s="534"/>
      <c r="F32" s="534" t="s">
        <v>84</v>
      </c>
      <c r="G32" s="534"/>
      <c r="H32" s="534"/>
      <c r="I32" s="534"/>
      <c r="J32" s="534"/>
    </row>
    <row r="33" spans="5:10" ht="18" customHeight="1">
      <c r="E33" s="534"/>
      <c r="F33" s="534"/>
      <c r="G33" s="534"/>
      <c r="H33" s="534"/>
      <c r="I33" s="534"/>
      <c r="J33" s="534"/>
    </row>
    <row r="34" spans="5:10" ht="18" customHeight="1">
      <c r="E34" s="534"/>
      <c r="F34" s="534"/>
      <c r="G34" s="534"/>
      <c r="H34" s="534"/>
      <c r="I34" s="534"/>
      <c r="J34" s="534"/>
    </row>
    <row r="35" spans="5:10" ht="18" customHeight="1">
      <c r="E35" s="534"/>
      <c r="F35" s="534"/>
      <c r="G35" s="534"/>
      <c r="H35" s="534"/>
      <c r="I35" s="534"/>
      <c r="J35" s="534"/>
    </row>
    <row r="36" spans="5:10" ht="18" customHeight="1"/>
    <row r="37" spans="5:10" ht="18" customHeight="1"/>
    <row r="38" spans="5:10" ht="18" customHeight="1"/>
    <row r="39" spans="5:10" ht="18" customHeight="1"/>
    <row r="40" spans="5:10" ht="18" customHeight="1"/>
    <row r="41" spans="5:10" ht="18" customHeight="1"/>
    <row r="42" spans="5:10" ht="18" customHeight="1"/>
    <row r="43" spans="5:10" ht="18" customHeight="1"/>
    <row r="44" spans="5:10" ht="18" customHeight="1"/>
    <row r="45" spans="5:10" ht="18" customHeight="1"/>
    <row r="46" spans="5:10" ht="18" customHeight="1"/>
    <row r="47" spans="5:10" ht="18" customHeight="1"/>
    <row r="48" spans="5:1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sheetData>
  <mergeCells count="7">
    <mergeCell ref="D23:I23"/>
    <mergeCell ref="D24:J24"/>
    <mergeCell ref="D25:J25"/>
    <mergeCell ref="B3:E3"/>
    <mergeCell ref="D5:I5"/>
    <mergeCell ref="B7:C7"/>
    <mergeCell ref="B9:C9"/>
  </mergeCells>
  <pageMargins left="0.78740157480314965" right="0.19685039370078741" top="0.98425196850393704" bottom="0.98425196850393704" header="0.51181102362204722" footer="0.51181102362204722"/>
  <pageSetup paperSize="9" scale="140"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J55"/>
  <sheetViews>
    <sheetView showGridLines="0" topLeftCell="B1" workbookViewId="0">
      <selection activeCell="P28" sqref="P28"/>
    </sheetView>
  </sheetViews>
  <sheetFormatPr defaultColWidth="9.109375" defaultRowHeight="13.2"/>
  <cols>
    <col min="1" max="2" width="9.109375" style="8" customWidth="1"/>
    <col min="3" max="3" width="15.44140625" style="8" customWidth="1"/>
    <col min="4" max="4" width="1.44140625" style="8" customWidth="1"/>
    <col min="5" max="5" width="7.88671875" style="8" customWidth="1"/>
    <col min="6" max="6" width="41.6640625" style="8" customWidth="1"/>
    <col min="7" max="7" width="8.6640625" style="8" customWidth="1"/>
    <col min="8" max="8" width="9.33203125" style="8" customWidth="1"/>
    <col min="9" max="9" width="1.44140625" style="8" customWidth="1"/>
    <col min="10" max="10" width="3" style="8" customWidth="1"/>
    <col min="11" max="16384" width="9.109375" style="8"/>
  </cols>
  <sheetData>
    <row r="2" spans="2:10">
      <c r="B2" s="6"/>
      <c r="C2" s="6"/>
      <c r="D2" s="7"/>
      <c r="E2" s="7"/>
      <c r="F2" s="7"/>
      <c r="G2" s="7"/>
      <c r="H2" s="7"/>
      <c r="I2" s="7"/>
    </row>
    <row r="3" spans="2:10" ht="15.6" thickBot="1">
      <c r="B3" s="928"/>
      <c r="C3" s="928"/>
      <c r="D3" s="929"/>
      <c r="E3" s="929"/>
      <c r="F3" s="7"/>
      <c r="G3" s="7"/>
      <c r="H3" s="7"/>
      <c r="I3" s="567"/>
    </row>
    <row r="4" spans="2:10" ht="8.25" customHeight="1" thickTop="1">
      <c r="B4" s="568"/>
      <c r="C4" s="568"/>
      <c r="D4" s="95"/>
      <c r="E4" s="96"/>
      <c r="F4" s="96"/>
      <c r="G4" s="96"/>
      <c r="H4" s="96"/>
      <c r="I4" s="97"/>
      <c r="J4" s="7"/>
    </row>
    <row r="5" spans="2:10" ht="15.6">
      <c r="B5" s="9"/>
      <c r="C5" s="10"/>
      <c r="D5" s="930" t="s">
        <v>2</v>
      </c>
      <c r="E5" s="928"/>
      <c r="F5" s="928"/>
      <c r="G5" s="928"/>
      <c r="H5" s="928"/>
      <c r="I5" s="931"/>
      <c r="J5" s="7"/>
    </row>
    <row r="6" spans="2:10" ht="2.25" customHeight="1">
      <c r="B6" s="10"/>
      <c r="C6" s="10"/>
      <c r="D6" s="98"/>
      <c r="E6" s="32"/>
      <c r="F6" s="32"/>
      <c r="G6" s="32"/>
      <c r="H6" s="32"/>
      <c r="I6" s="99"/>
      <c r="J6" s="7"/>
    </row>
    <row r="7" spans="2:10" ht="22.5" customHeight="1">
      <c r="B7" s="932"/>
      <c r="C7" s="932"/>
      <c r="D7" s="100"/>
      <c r="E7" s="11" t="s">
        <v>6</v>
      </c>
      <c r="F7" s="12" t="s">
        <v>361</v>
      </c>
      <c r="G7" s="12"/>
      <c r="H7" s="12"/>
      <c r="I7" s="99"/>
      <c r="J7" s="7"/>
    </row>
    <row r="8" spans="2:10" ht="3.75" customHeight="1">
      <c r="B8" s="14"/>
      <c r="C8" s="14"/>
      <c r="D8" s="100"/>
      <c r="E8" s="13"/>
      <c r="F8" s="13"/>
      <c r="G8" s="13"/>
      <c r="H8" s="13"/>
      <c r="I8" s="99"/>
      <c r="J8" s="7"/>
    </row>
    <row r="9" spans="2:10" ht="15">
      <c r="B9" s="933"/>
      <c r="C9" s="933"/>
      <c r="D9" s="100"/>
      <c r="E9" s="11" t="s">
        <v>1</v>
      </c>
      <c r="F9" s="13" t="s">
        <v>360</v>
      </c>
      <c r="G9" s="13"/>
      <c r="H9" s="13"/>
      <c r="I9" s="99"/>
      <c r="J9" s="7"/>
    </row>
    <row r="10" spans="2:10" ht="9.75" customHeight="1" thickBot="1">
      <c r="B10" s="934"/>
      <c r="C10" s="934"/>
      <c r="D10" s="100"/>
      <c r="E10" s="13"/>
      <c r="F10" s="13"/>
      <c r="G10" s="13"/>
      <c r="H10" s="13"/>
      <c r="I10" s="99"/>
      <c r="J10" s="7"/>
    </row>
    <row r="11" spans="2:10" ht="22.5" customHeight="1" thickBot="1">
      <c r="B11" s="934"/>
      <c r="C11" s="934"/>
      <c r="D11" s="100"/>
      <c r="E11" s="547" t="s">
        <v>0</v>
      </c>
      <c r="F11" s="58" t="s">
        <v>333</v>
      </c>
      <c r="G11" s="58" t="s">
        <v>305</v>
      </c>
      <c r="H11" s="546" t="s">
        <v>362</v>
      </c>
      <c r="I11" s="119"/>
      <c r="J11" s="14"/>
    </row>
    <row r="12" spans="2:10" ht="21.9" customHeight="1">
      <c r="B12" s="569"/>
      <c r="C12" s="569"/>
      <c r="D12" s="100"/>
      <c r="E12" s="56">
        <v>1</v>
      </c>
      <c r="F12" s="60" t="s">
        <v>355</v>
      </c>
      <c r="G12" s="70">
        <v>75</v>
      </c>
      <c r="H12" s="57">
        <v>6</v>
      </c>
      <c r="I12" s="99"/>
      <c r="J12" s="7"/>
    </row>
    <row r="13" spans="2:10" ht="21.9" customHeight="1">
      <c r="B13" s="569"/>
      <c r="C13" s="569"/>
      <c r="D13" s="100"/>
      <c r="E13" s="50">
        <v>2</v>
      </c>
      <c r="F13" s="59" t="s">
        <v>356</v>
      </c>
      <c r="G13" s="71">
        <v>73</v>
      </c>
      <c r="H13" s="51">
        <v>5</v>
      </c>
      <c r="I13" s="99"/>
      <c r="J13" s="7"/>
    </row>
    <row r="14" spans="2:10" ht="21.9" customHeight="1">
      <c r="B14" s="569"/>
      <c r="C14" s="569"/>
      <c r="D14" s="100"/>
      <c r="E14" s="50">
        <v>3</v>
      </c>
      <c r="F14" s="72" t="s">
        <v>357</v>
      </c>
      <c r="G14" s="55">
        <v>71</v>
      </c>
      <c r="H14" s="51">
        <v>4</v>
      </c>
      <c r="I14" s="99"/>
      <c r="J14" s="7"/>
    </row>
    <row r="15" spans="2:10" ht="21.9" customHeight="1">
      <c r="B15" s="569"/>
      <c r="C15" s="569"/>
      <c r="D15" s="100"/>
      <c r="E15" s="50">
        <v>4</v>
      </c>
      <c r="F15" s="72" t="s">
        <v>347</v>
      </c>
      <c r="G15" s="55">
        <v>70</v>
      </c>
      <c r="H15" s="67">
        <v>3</v>
      </c>
      <c r="I15" s="99"/>
      <c r="J15" s="7"/>
    </row>
    <row r="16" spans="2:10" ht="21.9" customHeight="1">
      <c r="B16" s="569"/>
      <c r="C16" s="569"/>
      <c r="D16" s="100"/>
      <c r="E16" s="50">
        <v>5</v>
      </c>
      <c r="F16" s="301" t="s">
        <v>358</v>
      </c>
      <c r="G16" s="302">
        <v>69</v>
      </c>
      <c r="H16" s="67">
        <v>2</v>
      </c>
      <c r="I16" s="99"/>
      <c r="J16" s="7"/>
    </row>
    <row r="17" spans="2:10" ht="21.9" customHeight="1" thickBot="1">
      <c r="B17" s="569"/>
      <c r="C17" s="569"/>
      <c r="D17" s="100"/>
      <c r="E17" s="54">
        <v>6</v>
      </c>
      <c r="F17" s="188" t="s">
        <v>359</v>
      </c>
      <c r="G17" s="68">
        <v>69</v>
      </c>
      <c r="H17" s="259">
        <v>1</v>
      </c>
      <c r="I17" s="99"/>
      <c r="J17" s="7"/>
    </row>
    <row r="18" spans="2:10" ht="8.25" customHeight="1" thickBot="1">
      <c r="D18" s="101"/>
      <c r="E18" s="102"/>
      <c r="F18" s="102"/>
      <c r="G18" s="102"/>
      <c r="H18" s="102"/>
      <c r="I18" s="103"/>
    </row>
    <row r="19" spans="2:10" ht="15.6" thickTop="1">
      <c r="D19" s="925"/>
      <c r="E19" s="926"/>
      <c r="F19" s="926"/>
      <c r="G19" s="926"/>
      <c r="H19" s="926"/>
      <c r="I19" s="926"/>
    </row>
    <row r="20" spans="2:10" ht="15" customHeight="1">
      <c r="D20" s="927"/>
      <c r="E20" s="927"/>
      <c r="F20" s="927"/>
      <c r="G20" s="927"/>
      <c r="H20" s="927"/>
      <c r="I20" s="927"/>
      <c r="J20" s="927"/>
    </row>
    <row r="21" spans="2:10" ht="15">
      <c r="D21" s="179" t="s">
        <v>374</v>
      </c>
      <c r="E21" s="64"/>
      <c r="F21" s="157"/>
      <c r="H21" s="157"/>
      <c r="I21" s="157"/>
      <c r="J21" s="61"/>
    </row>
    <row r="22" spans="2:10" ht="15">
      <c r="C22" s="63"/>
      <c r="D22" s="64" t="s">
        <v>352</v>
      </c>
      <c r="F22" s="64"/>
      <c r="G22" s="64"/>
      <c r="H22" s="64"/>
      <c r="I22" s="61"/>
      <c r="J22" s="61"/>
    </row>
    <row r="23" spans="2:10" ht="17.399999999999999">
      <c r="E23" s="158"/>
      <c r="F23" s="17"/>
      <c r="G23" s="17"/>
      <c r="H23" s="17"/>
      <c r="I23" s="15"/>
      <c r="J23" s="15"/>
    </row>
    <row r="24" spans="2:10" ht="18" customHeight="1">
      <c r="E24" s="62"/>
      <c r="F24" s="17"/>
      <c r="G24" s="17"/>
      <c r="H24" s="17"/>
      <c r="I24" s="15"/>
      <c r="J24" s="15"/>
    </row>
    <row r="25" spans="2:10" ht="18" customHeight="1">
      <c r="E25" s="62"/>
      <c r="F25" s="16"/>
      <c r="G25" s="16"/>
      <c r="H25" s="16"/>
      <c r="I25" s="15"/>
      <c r="J25" s="15"/>
    </row>
    <row r="26" spans="2:10" ht="18" customHeight="1">
      <c r="E26" s="15"/>
      <c r="F26" s="16"/>
      <c r="G26" s="16"/>
      <c r="H26" s="16"/>
      <c r="I26" s="15"/>
      <c r="J26" s="15"/>
    </row>
    <row r="27" spans="2:10" ht="18" customHeight="1">
      <c r="E27" s="15"/>
      <c r="F27" s="15"/>
      <c r="G27" s="15"/>
      <c r="H27" s="15"/>
      <c r="I27" s="15"/>
      <c r="J27" s="15"/>
    </row>
    <row r="28" spans="2:10" ht="18" customHeight="1">
      <c r="E28" s="15"/>
      <c r="F28" s="15" t="s">
        <v>84</v>
      </c>
      <c r="G28" s="15"/>
      <c r="H28" s="15"/>
      <c r="I28" s="15"/>
      <c r="J28" s="15"/>
    </row>
    <row r="29" spans="2:10" ht="18" customHeight="1">
      <c r="E29" s="15"/>
      <c r="F29" s="15"/>
      <c r="G29" s="15"/>
      <c r="H29" s="15"/>
      <c r="I29" s="15"/>
      <c r="J29" s="15"/>
    </row>
    <row r="30" spans="2:10" ht="18" customHeight="1">
      <c r="E30" s="15"/>
      <c r="F30" s="15"/>
      <c r="G30" s="15"/>
      <c r="H30" s="15"/>
      <c r="I30" s="15"/>
      <c r="J30" s="15"/>
    </row>
    <row r="31" spans="2:10" ht="18" customHeight="1">
      <c r="E31" s="15"/>
      <c r="F31" s="15"/>
      <c r="G31" s="15"/>
      <c r="H31" s="15"/>
      <c r="I31" s="15"/>
      <c r="J31" s="15"/>
    </row>
    <row r="32" spans="2:10"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sheetData>
  <mergeCells count="8">
    <mergeCell ref="D19:I19"/>
    <mergeCell ref="D20:J20"/>
    <mergeCell ref="B3:E3"/>
    <mergeCell ref="D5:I5"/>
    <mergeCell ref="B7:C7"/>
    <mergeCell ref="B9:C9"/>
    <mergeCell ref="B10:C10"/>
    <mergeCell ref="B11:C11"/>
  </mergeCells>
  <pageMargins left="0" right="0" top="1.3779527559055118" bottom="0.98425196850393704" header="0.51181102362204722" footer="0.51181102362204722"/>
  <pageSetup paperSize="9" scale="140"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32"/>
  <sheetViews>
    <sheetView showGridLines="0" topLeftCell="B4" workbookViewId="0">
      <selection activeCell="F24" sqref="F24:F25"/>
    </sheetView>
  </sheetViews>
  <sheetFormatPr defaultColWidth="9.109375" defaultRowHeight="13.2"/>
  <cols>
    <col min="1" max="2" width="9.109375" style="8" customWidth="1"/>
    <col min="3" max="3" width="15.44140625" style="8" customWidth="1"/>
    <col min="4" max="4" width="1.44140625" style="8" customWidth="1"/>
    <col min="5" max="5" width="7.88671875" style="8" customWidth="1"/>
    <col min="6" max="6" width="23.6640625" style="8" customWidth="1"/>
    <col min="7" max="7" width="7.6640625" style="8" customWidth="1"/>
    <col min="8" max="8" width="1.44140625" style="8" customWidth="1"/>
    <col min="9" max="9" width="7.6640625" style="8" customWidth="1"/>
    <col min="10" max="16384" width="9.109375" style="8"/>
  </cols>
  <sheetData>
    <row r="4" spans="2:9">
      <c r="B4" s="6"/>
      <c r="C4" s="6"/>
      <c r="D4" s="7"/>
      <c r="E4" s="7"/>
      <c r="F4" s="7"/>
      <c r="G4" s="6"/>
      <c r="H4" s="7"/>
    </row>
    <row r="5" spans="2:9" ht="15.6" thickBot="1">
      <c r="B5" s="928"/>
      <c r="C5" s="928"/>
      <c r="D5" s="929"/>
      <c r="E5" s="929"/>
      <c r="F5" s="7"/>
      <c r="G5" s="928"/>
      <c r="H5" s="935"/>
    </row>
    <row r="6" spans="2:9" ht="8.25" customHeight="1" thickTop="1">
      <c r="B6" s="616"/>
      <c r="C6" s="616"/>
      <c r="D6" s="95" t="s">
        <v>71</v>
      </c>
      <c r="E6" s="96"/>
      <c r="F6" s="96"/>
      <c r="G6" s="96"/>
      <c r="H6" s="97"/>
      <c r="I6" s="7"/>
    </row>
    <row r="7" spans="2:9" ht="15.6">
      <c r="B7" s="9"/>
      <c r="C7" s="10"/>
      <c r="D7" s="930" t="s">
        <v>2</v>
      </c>
      <c r="E7" s="928"/>
      <c r="F7" s="928"/>
      <c r="G7" s="928"/>
      <c r="H7" s="931"/>
      <c r="I7" s="7"/>
    </row>
    <row r="8" spans="2:9" ht="2.25" customHeight="1" thickBot="1">
      <c r="B8" s="10"/>
      <c r="C8" s="10"/>
      <c r="D8" s="98"/>
      <c r="E8" s="32"/>
      <c r="F8" s="32"/>
      <c r="G8" s="32"/>
      <c r="H8" s="99"/>
      <c r="I8" s="7"/>
    </row>
    <row r="9" spans="2:9" ht="40.950000000000003" customHeight="1" thickBot="1">
      <c r="B9" s="10"/>
      <c r="C9" s="10"/>
      <c r="D9" s="98"/>
      <c r="E9" s="936" t="s">
        <v>369</v>
      </c>
      <c r="F9" s="937"/>
      <c r="G9" s="938"/>
      <c r="H9" s="99"/>
      <c r="I9" s="7"/>
    </row>
    <row r="10" spans="2:9" ht="22.5" customHeight="1">
      <c r="B10" s="932"/>
      <c r="C10" s="932"/>
      <c r="D10" s="100"/>
      <c r="E10" s="11" t="s">
        <v>6</v>
      </c>
      <c r="F10" s="12" t="s">
        <v>370</v>
      </c>
      <c r="G10" s="13"/>
      <c r="H10" s="99"/>
      <c r="I10" s="7"/>
    </row>
    <row r="11" spans="2:9" ht="3.75" customHeight="1">
      <c r="B11" s="14"/>
      <c r="C11" s="14"/>
      <c r="D11" s="100"/>
      <c r="E11" s="13"/>
      <c r="F11" s="13"/>
      <c r="G11" s="13"/>
      <c r="H11" s="99"/>
      <c r="I11" s="7"/>
    </row>
    <row r="12" spans="2:9" ht="15">
      <c r="B12" s="933"/>
      <c r="C12" s="933"/>
      <c r="D12" s="100"/>
      <c r="E12" s="11" t="s">
        <v>1</v>
      </c>
      <c r="F12" s="13" t="s">
        <v>5</v>
      </c>
      <c r="G12" s="13"/>
      <c r="H12" s="99"/>
      <c r="I12" s="7"/>
    </row>
    <row r="13" spans="2:9" ht="9.75" customHeight="1" thickBot="1">
      <c r="B13" s="934"/>
      <c r="C13" s="934"/>
      <c r="D13" s="100"/>
      <c r="E13" s="13"/>
      <c r="F13" s="13"/>
      <c r="G13" s="13"/>
      <c r="H13" s="99"/>
      <c r="I13" s="7"/>
    </row>
    <row r="14" spans="2:9" ht="21.9" customHeight="1" thickBot="1">
      <c r="B14" s="934"/>
      <c r="C14" s="934"/>
      <c r="D14" s="100"/>
      <c r="E14" s="33" t="s">
        <v>0</v>
      </c>
      <c r="F14" s="58" t="s">
        <v>3</v>
      </c>
      <c r="G14" s="65" t="s">
        <v>4</v>
      </c>
      <c r="H14" s="99"/>
      <c r="I14" s="7"/>
    </row>
    <row r="15" spans="2:9" ht="21.9" customHeight="1">
      <c r="B15" s="617"/>
      <c r="C15" s="617"/>
      <c r="D15" s="100"/>
      <c r="E15" s="56">
        <v>1</v>
      </c>
      <c r="F15" s="60" t="s">
        <v>61</v>
      </c>
      <c r="G15" s="57">
        <v>20</v>
      </c>
      <c r="H15" s="99"/>
      <c r="I15" s="7"/>
    </row>
    <row r="16" spans="2:9" ht="21.9" customHeight="1">
      <c r="B16" s="617"/>
      <c r="C16" s="617"/>
      <c r="D16" s="100"/>
      <c r="E16" s="50">
        <v>2</v>
      </c>
      <c r="F16" s="59" t="s">
        <v>10</v>
      </c>
      <c r="G16" s="51">
        <v>20</v>
      </c>
      <c r="H16" s="99"/>
      <c r="I16" s="7"/>
    </row>
    <row r="17" spans="2:9" ht="21.9" customHeight="1">
      <c r="B17" s="617"/>
      <c r="C17" s="617"/>
      <c r="D17" s="100"/>
      <c r="E17" s="66">
        <v>3</v>
      </c>
      <c r="F17" s="72" t="s">
        <v>47</v>
      </c>
      <c r="G17" s="67">
        <v>19</v>
      </c>
      <c r="H17" s="99"/>
      <c r="I17" s="7"/>
    </row>
    <row r="18" spans="2:9" ht="21.9" customHeight="1">
      <c r="B18" s="617"/>
      <c r="C18" s="617"/>
      <c r="D18" s="100"/>
      <c r="E18" s="66">
        <v>4</v>
      </c>
      <c r="F18" s="72" t="s">
        <v>76</v>
      </c>
      <c r="G18" s="67">
        <v>19</v>
      </c>
      <c r="H18" s="99"/>
      <c r="I18" s="7"/>
    </row>
    <row r="19" spans="2:9" ht="21.9" customHeight="1" thickBot="1">
      <c r="B19" s="617"/>
      <c r="C19" s="617"/>
      <c r="D19" s="100"/>
      <c r="E19" s="54">
        <v>5</v>
      </c>
      <c r="F19" s="69" t="s">
        <v>79</v>
      </c>
      <c r="G19" s="52">
        <v>18</v>
      </c>
      <c r="H19" s="99"/>
      <c r="I19" s="7"/>
    </row>
    <row r="20" spans="2:9" ht="8.25" customHeight="1" thickBot="1">
      <c r="D20" s="101"/>
      <c r="E20" s="102"/>
      <c r="F20" s="102"/>
      <c r="G20" s="102"/>
      <c r="H20" s="103"/>
    </row>
    <row r="21" spans="2:9" ht="15.6" thickTop="1">
      <c r="D21" s="925"/>
      <c r="E21" s="926"/>
      <c r="F21" s="926"/>
      <c r="G21" s="926"/>
      <c r="H21" s="926"/>
      <c r="I21" s="15"/>
    </row>
    <row r="22" spans="2:9" ht="15">
      <c r="D22" s="925"/>
      <c r="E22" s="926"/>
      <c r="F22" s="926"/>
      <c r="G22" s="926"/>
      <c r="H22" s="926"/>
      <c r="I22" s="15"/>
    </row>
    <row r="23" spans="2:9" ht="17.399999999999999">
      <c r="E23" s="17"/>
      <c r="F23" s="17"/>
      <c r="G23" s="5"/>
      <c r="H23" s="15"/>
      <c r="I23" s="15"/>
    </row>
    <row r="24" spans="2:9" ht="17.399999999999999">
      <c r="E24" s="16"/>
      <c r="F24" s="17"/>
      <c r="G24" s="5"/>
      <c r="H24" s="15"/>
      <c r="I24" s="15"/>
    </row>
    <row r="25" spans="2:9" ht="17.399999999999999">
      <c r="E25" s="16"/>
      <c r="F25" s="17"/>
      <c r="G25" s="29"/>
      <c r="H25" s="15"/>
      <c r="I25" s="15"/>
    </row>
    <row r="26" spans="2:9" ht="17.399999999999999">
      <c r="E26" s="15"/>
      <c r="F26" s="16"/>
      <c r="G26" s="5"/>
      <c r="H26" s="15"/>
      <c r="I26" s="15"/>
    </row>
    <row r="27" spans="2:9" ht="17.399999999999999">
      <c r="E27" s="15"/>
      <c r="F27" s="16"/>
      <c r="G27" s="5"/>
      <c r="H27" s="15"/>
      <c r="I27" s="15"/>
    </row>
    <row r="28" spans="2:9" ht="17.399999999999999">
      <c r="E28" s="15"/>
      <c r="F28" s="15"/>
      <c r="G28" s="5"/>
      <c r="H28" s="15"/>
      <c r="I28" s="15"/>
    </row>
    <row r="29" spans="2:9" ht="17.399999999999999">
      <c r="E29" s="15"/>
      <c r="F29" s="15"/>
      <c r="G29" s="5"/>
      <c r="H29" s="15"/>
      <c r="I29" s="15"/>
    </row>
    <row r="30" spans="2:9">
      <c r="E30" s="15"/>
      <c r="F30" s="15"/>
      <c r="G30" s="15"/>
      <c r="H30" s="15"/>
      <c r="I30" s="15"/>
    </row>
    <row r="31" spans="2:9">
      <c r="E31" s="15"/>
      <c r="F31" s="15"/>
      <c r="G31" s="15"/>
      <c r="H31" s="15"/>
      <c r="I31" s="15"/>
    </row>
    <row r="32" spans="2:9">
      <c r="E32" s="15"/>
      <c r="F32" s="15"/>
      <c r="G32" s="15"/>
      <c r="H32" s="15"/>
      <c r="I32" s="15"/>
    </row>
  </sheetData>
  <mergeCells count="10">
    <mergeCell ref="B13:C13"/>
    <mergeCell ref="B14:C14"/>
    <mergeCell ref="D21:H21"/>
    <mergeCell ref="D22:H22"/>
    <mergeCell ref="B5:E5"/>
    <mergeCell ref="G5:H5"/>
    <mergeCell ref="D7:H7"/>
    <mergeCell ref="E9:G9"/>
    <mergeCell ref="B10:C10"/>
    <mergeCell ref="B12:C12"/>
  </mergeCells>
  <pageMargins left="1.3779527559055118" right="0.19685039370078741" top="1.3779527559055118" bottom="0.98425196850393704" header="0.51181102362204722" footer="0.51181102362204722"/>
  <pageSetup paperSize="9" scale="140"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K53"/>
  <sheetViews>
    <sheetView showGridLines="0" workbookViewId="0">
      <selection activeCell="H18" sqref="H18"/>
    </sheetView>
  </sheetViews>
  <sheetFormatPr defaultColWidth="9.109375" defaultRowHeight="13.2"/>
  <cols>
    <col min="1" max="2" width="9.109375" style="447" customWidth="1"/>
    <col min="3" max="3" width="15.44140625" style="447" customWidth="1"/>
    <col min="4" max="4" width="9.109375" style="447"/>
    <col min="5" max="5" width="1.33203125" style="447" customWidth="1"/>
    <col min="6" max="6" width="7.88671875" style="447" customWidth="1"/>
    <col min="7" max="7" width="71.88671875" style="447" customWidth="1"/>
    <col min="8" max="8" width="7.88671875" style="447" customWidth="1"/>
    <col min="9" max="9" width="9.33203125" style="447" customWidth="1"/>
    <col min="10" max="10" width="0.88671875" style="447" customWidth="1"/>
    <col min="11" max="16384" width="9.109375" style="447"/>
  </cols>
  <sheetData>
    <row r="2" spans="2:11">
      <c r="B2" s="490"/>
      <c r="C2" s="490"/>
    </row>
    <row r="3" spans="2:11" ht="15.6" thickBot="1">
      <c r="B3" s="919"/>
      <c r="C3" s="919"/>
    </row>
    <row r="4" spans="2:11" ht="8.25" customHeight="1" thickTop="1">
      <c r="B4" s="614"/>
      <c r="C4" s="614"/>
      <c r="E4" s="495"/>
      <c r="F4" s="496"/>
      <c r="G4" s="496"/>
      <c r="H4" s="496"/>
      <c r="I4" s="496"/>
      <c r="J4" s="497"/>
      <c r="K4" s="492"/>
    </row>
    <row r="5" spans="2:11" ht="15.6">
      <c r="B5" s="498"/>
      <c r="C5" s="499"/>
      <c r="E5" s="921" t="s">
        <v>2</v>
      </c>
      <c r="F5" s="919"/>
      <c r="G5" s="919"/>
      <c r="H5" s="919"/>
      <c r="I5" s="919"/>
      <c r="J5" s="922"/>
      <c r="K5" s="492"/>
    </row>
    <row r="6" spans="2:11" ht="2.25" customHeight="1">
      <c r="B6" s="499"/>
      <c r="C6" s="499"/>
      <c r="E6" s="500"/>
      <c r="F6" s="501"/>
      <c r="G6" s="501"/>
      <c r="H6" s="501"/>
      <c r="I6" s="501"/>
      <c r="J6" s="502"/>
      <c r="K6" s="492"/>
    </row>
    <row r="7" spans="2:11" ht="22.5" customHeight="1">
      <c r="B7" s="923"/>
      <c r="C7" s="923"/>
      <c r="E7" s="503"/>
      <c r="F7" s="504" t="s">
        <v>6</v>
      </c>
      <c r="G7" s="505" t="s">
        <v>364</v>
      </c>
      <c r="H7" s="505"/>
      <c r="I7" s="505"/>
      <c r="J7" s="502"/>
      <c r="K7" s="492"/>
    </row>
    <row r="8" spans="2:11" ht="3.75" customHeight="1">
      <c r="B8" s="491"/>
      <c r="C8" s="491"/>
      <c r="E8" s="503"/>
      <c r="F8" s="506"/>
      <c r="G8" s="506"/>
      <c r="H8" s="506"/>
      <c r="I8" s="506"/>
      <c r="J8" s="502"/>
      <c r="K8" s="492"/>
    </row>
    <row r="9" spans="2:11" ht="15">
      <c r="B9" s="924"/>
      <c r="C9" s="924"/>
      <c r="E9" s="503"/>
      <c r="F9" s="504" t="s">
        <v>1</v>
      </c>
      <c r="G9" s="506" t="s">
        <v>332</v>
      </c>
      <c r="H9" s="506"/>
      <c r="I9" s="506"/>
      <c r="J9" s="502"/>
      <c r="K9" s="492"/>
    </row>
    <row r="10" spans="2:11" ht="9.75" customHeight="1" thickBot="1">
      <c r="B10" s="939"/>
      <c r="C10" s="939"/>
      <c r="E10" s="503"/>
      <c r="F10" s="506"/>
      <c r="G10" s="506"/>
      <c r="H10" s="506"/>
      <c r="I10" s="506"/>
      <c r="J10" s="502"/>
      <c r="K10" s="492"/>
    </row>
    <row r="11" spans="2:11" ht="22.5" customHeight="1" thickBot="1">
      <c r="B11" s="939"/>
      <c r="C11" s="939"/>
      <c r="E11" s="503"/>
      <c r="F11" s="507" t="s">
        <v>0</v>
      </c>
      <c r="G11" s="508" t="s">
        <v>8</v>
      </c>
      <c r="H11" s="508" t="s">
        <v>368</v>
      </c>
      <c r="I11" s="648" t="s">
        <v>362</v>
      </c>
      <c r="J11" s="510"/>
      <c r="K11" s="491"/>
    </row>
    <row r="12" spans="2:11" ht="21.9" customHeight="1">
      <c r="B12" s="613"/>
      <c r="C12" s="613"/>
      <c r="E12" s="503"/>
      <c r="F12" s="553">
        <v>1</v>
      </c>
      <c r="G12" s="554" t="s">
        <v>365</v>
      </c>
      <c r="H12" s="555">
        <v>121</v>
      </c>
      <c r="I12" s="556">
        <v>4</v>
      </c>
      <c r="J12" s="502"/>
      <c r="K12" s="492"/>
    </row>
    <row r="13" spans="2:11" ht="21.9" customHeight="1">
      <c r="B13" s="613"/>
      <c r="C13" s="613"/>
      <c r="E13" s="503"/>
      <c r="F13" s="557">
        <v>2</v>
      </c>
      <c r="G13" s="558" t="s">
        <v>366</v>
      </c>
      <c r="H13" s="559">
        <v>118</v>
      </c>
      <c r="I13" s="560">
        <v>3</v>
      </c>
      <c r="J13" s="502"/>
      <c r="K13" s="492"/>
    </row>
    <row r="14" spans="2:11" ht="21.9" customHeight="1" thickBot="1">
      <c r="B14" s="613"/>
      <c r="C14" s="613"/>
      <c r="E14" s="503"/>
      <c r="F14" s="562">
        <v>3</v>
      </c>
      <c r="G14" s="649" t="s">
        <v>367</v>
      </c>
      <c r="H14" s="650">
        <v>115</v>
      </c>
      <c r="I14" s="565">
        <v>2</v>
      </c>
      <c r="J14" s="502"/>
      <c r="K14" s="492"/>
    </row>
    <row r="15" spans="2:11" ht="9.6" customHeight="1" thickBot="1">
      <c r="B15" s="613"/>
      <c r="C15" s="613"/>
      <c r="E15" s="524"/>
      <c r="F15" s="525"/>
      <c r="G15" s="525"/>
      <c r="H15" s="525"/>
      <c r="I15" s="525"/>
      <c r="J15" s="526"/>
    </row>
    <row r="16" spans="2:11" ht="8.25" customHeight="1" thickTop="1">
      <c r="E16" s="916"/>
      <c r="F16" s="917"/>
      <c r="G16" s="917"/>
      <c r="H16" s="917"/>
      <c r="I16" s="917"/>
      <c r="J16" s="917"/>
    </row>
    <row r="17" spans="3:11" ht="15">
      <c r="E17" s="918"/>
      <c r="F17" s="918"/>
      <c r="G17" s="918"/>
      <c r="H17" s="918"/>
      <c r="I17" s="918"/>
      <c r="J17" s="918"/>
      <c r="K17" s="918"/>
    </row>
    <row r="18" spans="3:11" ht="15" customHeight="1">
      <c r="E18" s="527" t="s">
        <v>373</v>
      </c>
      <c r="F18" s="528"/>
      <c r="G18" s="529"/>
      <c r="I18" s="529"/>
      <c r="J18" s="529"/>
      <c r="K18" s="530"/>
    </row>
    <row r="19" spans="3:11" ht="15">
      <c r="E19" s="528" t="s">
        <v>371</v>
      </c>
      <c r="G19" s="528"/>
      <c r="H19" s="528"/>
      <c r="I19" s="528"/>
      <c r="J19" s="530"/>
      <c r="K19" s="530"/>
    </row>
    <row r="20" spans="3:11" ht="13.8">
      <c r="C20" s="531"/>
    </row>
    <row r="22" spans="3:11" ht="18" customHeight="1"/>
    <row r="23" spans="3:11" ht="18" customHeight="1"/>
    <row r="24" spans="3:11" ht="18" customHeight="1"/>
    <row r="25" spans="3:11" ht="18" customHeight="1"/>
    <row r="26" spans="3:11" ht="18" customHeight="1"/>
    <row r="27" spans="3:11" ht="18" customHeight="1"/>
    <row r="28" spans="3:11" ht="18" customHeight="1"/>
    <row r="29" spans="3:11" ht="18" customHeight="1"/>
    <row r="30" spans="3:11" ht="18" customHeight="1"/>
    <row r="31" spans="3:11" ht="18" customHeight="1"/>
    <row r="32" spans="3:11"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sheetData>
  <mergeCells count="8">
    <mergeCell ref="E16:J16"/>
    <mergeCell ref="E17:K17"/>
    <mergeCell ref="B3:C3"/>
    <mergeCell ref="E5:J5"/>
    <mergeCell ref="B7:C7"/>
    <mergeCell ref="B9:C9"/>
    <mergeCell ref="B10:C10"/>
    <mergeCell ref="B11:C11"/>
  </mergeCells>
  <pageMargins left="0.59055118110236227" right="0" top="0.39370078740157483" bottom="0.98425196850393704" header="0.51181102362204722" footer="0.51181102362204722"/>
  <pageSetup paperSize="9" scale="140"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31"/>
  <sheetViews>
    <sheetView showGridLines="0" topLeftCell="B4" workbookViewId="0">
      <selection activeCell="F23" sqref="F23"/>
    </sheetView>
  </sheetViews>
  <sheetFormatPr defaultColWidth="9.109375" defaultRowHeight="13.2"/>
  <cols>
    <col min="1" max="2" width="9.109375" style="8" customWidth="1"/>
    <col min="3" max="3" width="15.44140625" style="8" customWidth="1"/>
    <col min="4" max="4" width="1.44140625" style="8" customWidth="1"/>
    <col min="5" max="5" width="7.88671875" style="8" customWidth="1"/>
    <col min="6" max="6" width="23.6640625" style="8" customWidth="1"/>
    <col min="7" max="7" width="6.5546875" style="8" customWidth="1"/>
    <col min="8" max="8" width="7.33203125" style="8" customWidth="1"/>
    <col min="9" max="9" width="1.44140625" style="8" customWidth="1"/>
    <col min="10" max="10" width="7.6640625" style="8" customWidth="1"/>
    <col min="11" max="16384" width="9.109375" style="8"/>
  </cols>
  <sheetData>
    <row r="4" spans="2:10">
      <c r="B4" s="6"/>
      <c r="C4" s="6"/>
      <c r="D4" s="7"/>
      <c r="E4" s="7"/>
      <c r="F4" s="7"/>
      <c r="G4" s="6"/>
      <c r="H4" s="6"/>
      <c r="I4" s="7"/>
    </row>
    <row r="5" spans="2:10" ht="15.6" thickBot="1">
      <c r="B5" s="928"/>
      <c r="C5" s="928"/>
      <c r="D5" s="929"/>
      <c r="E5" s="929"/>
      <c r="F5" s="7"/>
      <c r="G5" s="928"/>
      <c r="H5" s="928"/>
      <c r="I5" s="935"/>
    </row>
    <row r="6" spans="2:10" ht="8.25" customHeight="1" thickTop="1">
      <c r="B6" s="651"/>
      <c r="C6" s="651"/>
      <c r="D6" s="95" t="s">
        <v>71</v>
      </c>
      <c r="E6" s="96"/>
      <c r="F6" s="96"/>
      <c r="G6" s="96"/>
      <c r="H6" s="96"/>
      <c r="I6" s="97"/>
      <c r="J6" s="7"/>
    </row>
    <row r="7" spans="2:10" ht="15.6">
      <c r="B7" s="9"/>
      <c r="C7" s="10"/>
      <c r="D7" s="930" t="s">
        <v>2</v>
      </c>
      <c r="E7" s="928"/>
      <c r="F7" s="928"/>
      <c r="G7" s="928"/>
      <c r="H7" s="928"/>
      <c r="I7" s="931"/>
      <c r="J7" s="7"/>
    </row>
    <row r="8" spans="2:10" ht="2.25" customHeight="1" thickBot="1">
      <c r="B8" s="10"/>
      <c r="C8" s="10"/>
      <c r="D8" s="98"/>
      <c r="E8" s="32"/>
      <c r="F8" s="32"/>
      <c r="G8" s="32"/>
      <c r="H8" s="32"/>
      <c r="I8" s="99"/>
      <c r="J8" s="7"/>
    </row>
    <row r="9" spans="2:10" ht="25.95" customHeight="1" thickBot="1">
      <c r="B9" s="10"/>
      <c r="C9" s="10"/>
      <c r="D9" s="98"/>
      <c r="E9" s="936" t="s">
        <v>350</v>
      </c>
      <c r="F9" s="937"/>
      <c r="G9" s="937"/>
      <c r="H9" s="940"/>
      <c r="I9" s="99"/>
      <c r="J9" s="7"/>
    </row>
    <row r="10" spans="2:10" ht="22.5" customHeight="1">
      <c r="B10" s="932"/>
      <c r="C10" s="932"/>
      <c r="D10" s="100"/>
      <c r="E10" s="11" t="s">
        <v>6</v>
      </c>
      <c r="F10" s="12" t="s">
        <v>382</v>
      </c>
      <c r="G10" s="13"/>
      <c r="H10" s="13"/>
      <c r="I10" s="99"/>
      <c r="J10" s="7"/>
    </row>
    <row r="11" spans="2:10" ht="3.75" customHeight="1">
      <c r="B11" s="14"/>
      <c r="C11" s="14"/>
      <c r="D11" s="100"/>
      <c r="E11" s="13"/>
      <c r="F11" s="13"/>
      <c r="G11" s="13"/>
      <c r="H11" s="13"/>
      <c r="I11" s="99"/>
      <c r="J11" s="7"/>
    </row>
    <row r="12" spans="2:10" ht="15">
      <c r="B12" s="933"/>
      <c r="C12" s="933"/>
      <c r="D12" s="100"/>
      <c r="E12" s="11" t="s">
        <v>1</v>
      </c>
      <c r="F12" s="13" t="s">
        <v>5</v>
      </c>
      <c r="G12" s="13"/>
      <c r="H12" s="13"/>
      <c r="I12" s="99"/>
      <c r="J12" s="7"/>
    </row>
    <row r="13" spans="2:10" ht="9.75" customHeight="1" thickBot="1">
      <c r="B13" s="934"/>
      <c r="C13" s="934"/>
      <c r="D13" s="100"/>
      <c r="E13" s="13"/>
      <c r="F13" s="13"/>
      <c r="G13" s="13"/>
      <c r="H13" s="13"/>
      <c r="I13" s="99"/>
      <c r="J13" s="7"/>
    </row>
    <row r="14" spans="2:10" ht="21.9" customHeight="1" thickBot="1">
      <c r="B14" s="934"/>
      <c r="C14" s="934"/>
      <c r="D14" s="100"/>
      <c r="E14" s="33" t="s">
        <v>0</v>
      </c>
      <c r="F14" s="58" t="s">
        <v>3</v>
      </c>
      <c r="G14" s="53" t="s">
        <v>4</v>
      </c>
      <c r="H14" s="65" t="s">
        <v>7</v>
      </c>
      <c r="I14" s="99"/>
      <c r="J14" s="7"/>
    </row>
    <row r="15" spans="2:10" ht="21.9" customHeight="1">
      <c r="B15" s="652"/>
      <c r="C15" s="652"/>
      <c r="D15" s="100"/>
      <c r="E15" s="56">
        <v>1</v>
      </c>
      <c r="F15" s="60" t="s">
        <v>79</v>
      </c>
      <c r="G15" s="70">
        <v>23</v>
      </c>
      <c r="H15" s="57">
        <v>6</v>
      </c>
      <c r="I15" s="99"/>
      <c r="J15" s="7"/>
    </row>
    <row r="16" spans="2:10" ht="21.9" customHeight="1">
      <c r="B16" s="652"/>
      <c r="C16" s="652"/>
      <c r="D16" s="100"/>
      <c r="E16" s="50">
        <v>2</v>
      </c>
      <c r="F16" s="59" t="s">
        <v>92</v>
      </c>
      <c r="G16" s="71">
        <v>20</v>
      </c>
      <c r="H16" s="67">
        <v>4</v>
      </c>
      <c r="I16" s="99"/>
      <c r="J16" s="7"/>
    </row>
    <row r="17" spans="2:10" ht="21.9" customHeight="1">
      <c r="B17" s="652"/>
      <c r="C17" s="652"/>
      <c r="D17" s="100"/>
      <c r="E17" s="66">
        <v>3</v>
      </c>
      <c r="F17" s="72" t="s">
        <v>381</v>
      </c>
      <c r="G17" s="88">
        <v>20</v>
      </c>
      <c r="H17" s="67">
        <v>3</v>
      </c>
      <c r="I17" s="99"/>
      <c r="J17" s="7"/>
    </row>
    <row r="18" spans="2:10" ht="21.9" customHeight="1" thickBot="1">
      <c r="B18" s="652"/>
      <c r="C18" s="652"/>
      <c r="D18" s="100"/>
      <c r="E18" s="54">
        <v>4</v>
      </c>
      <c r="F18" s="69" t="s">
        <v>349</v>
      </c>
      <c r="G18" s="118">
        <v>19</v>
      </c>
      <c r="H18" s="259">
        <v>1</v>
      </c>
      <c r="I18" s="99"/>
      <c r="J18" s="7"/>
    </row>
    <row r="19" spans="2:10" ht="8.25" customHeight="1" thickBot="1">
      <c r="D19" s="101"/>
      <c r="E19" s="102"/>
      <c r="F19" s="102"/>
      <c r="G19" s="102"/>
      <c r="H19" s="102"/>
      <c r="I19" s="103"/>
    </row>
    <row r="20" spans="2:10" ht="15.6" thickTop="1">
      <c r="D20" s="925"/>
      <c r="E20" s="926"/>
      <c r="F20" s="926"/>
      <c r="G20" s="926"/>
      <c r="H20" s="926"/>
      <c r="I20" s="926"/>
      <c r="J20" s="15"/>
    </row>
    <row r="21" spans="2:10" ht="15">
      <c r="D21" s="925"/>
      <c r="E21" s="926"/>
      <c r="F21" s="926"/>
      <c r="G21" s="926"/>
      <c r="H21" s="926"/>
      <c r="I21" s="926"/>
      <c r="J21" s="15"/>
    </row>
    <row r="22" spans="2:10" ht="17.399999999999999">
      <c r="E22" s="17"/>
      <c r="F22" s="17"/>
      <c r="G22" s="5"/>
      <c r="H22" s="5"/>
      <c r="I22" s="15"/>
      <c r="J22" s="15"/>
    </row>
    <row r="23" spans="2:10" ht="17.399999999999999">
      <c r="E23" s="16"/>
      <c r="F23" s="17"/>
      <c r="G23" s="5"/>
      <c r="H23" s="5"/>
      <c r="I23" s="15"/>
      <c r="J23" s="15"/>
    </row>
    <row r="24" spans="2:10" ht="17.399999999999999">
      <c r="E24" s="16"/>
      <c r="F24" s="17"/>
      <c r="G24" s="29"/>
      <c r="H24" s="29"/>
      <c r="I24" s="15"/>
      <c r="J24" s="15"/>
    </row>
    <row r="25" spans="2:10" ht="17.399999999999999">
      <c r="E25" s="15"/>
      <c r="F25" s="16"/>
      <c r="G25" s="5"/>
      <c r="H25" s="5"/>
      <c r="I25" s="15"/>
      <c r="J25" s="15"/>
    </row>
    <row r="26" spans="2:10" ht="17.399999999999999">
      <c r="E26" s="15"/>
      <c r="F26" s="16"/>
      <c r="G26" s="5"/>
      <c r="H26" s="5"/>
      <c r="I26" s="15"/>
      <c r="J26" s="15"/>
    </row>
    <row r="27" spans="2:10" ht="17.399999999999999">
      <c r="E27" s="15"/>
      <c r="F27" s="15"/>
      <c r="G27" s="5"/>
      <c r="H27" s="5"/>
      <c r="I27" s="15"/>
      <c r="J27" s="15"/>
    </row>
    <row r="28" spans="2:10" ht="17.399999999999999">
      <c r="E28" s="15"/>
      <c r="F28" s="15"/>
      <c r="G28" s="5"/>
      <c r="H28" s="5"/>
      <c r="I28" s="15"/>
      <c r="J28" s="15"/>
    </row>
    <row r="29" spans="2:10">
      <c r="E29" s="15"/>
      <c r="F29" s="15"/>
      <c r="G29" s="15"/>
      <c r="H29" s="15"/>
      <c r="I29" s="15"/>
      <c r="J29" s="15"/>
    </row>
    <row r="30" spans="2:10">
      <c r="E30" s="15"/>
      <c r="F30" s="15"/>
      <c r="G30" s="15"/>
      <c r="H30" s="15"/>
      <c r="I30" s="15"/>
      <c r="J30" s="15"/>
    </row>
    <row r="31" spans="2:10">
      <c r="E31" s="15"/>
      <c r="F31" s="15"/>
      <c r="G31" s="15"/>
      <c r="H31" s="15"/>
      <c r="I31" s="15"/>
      <c r="J31" s="15"/>
    </row>
  </sheetData>
  <mergeCells count="10">
    <mergeCell ref="B13:C13"/>
    <mergeCell ref="B14:C14"/>
    <mergeCell ref="D20:I20"/>
    <mergeCell ref="D21:I21"/>
    <mergeCell ref="B5:E5"/>
    <mergeCell ref="G5:I5"/>
    <mergeCell ref="D7:I7"/>
    <mergeCell ref="E9:H9"/>
    <mergeCell ref="B10:C10"/>
    <mergeCell ref="B12:C12"/>
  </mergeCells>
  <pageMargins left="1.3779527559055118" right="0.19685039370078741" top="1.3779527559055118" bottom="0.98425196850393704" header="0.51181102362204722" footer="0.51181102362204722"/>
  <pageSetup paperSize="9" scale="14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SATURDAY FORMULA</vt:lpstr>
      <vt:lpstr>WED &amp; FRI FORMULA</vt:lpstr>
      <vt:lpstr>SATURDAY MEDAL FORMULA</vt:lpstr>
      <vt:lpstr>WED SUPER SUNDOWNER</vt:lpstr>
      <vt:lpstr>SAT 07 SEP MONTHLY MEDAL</vt:lpstr>
      <vt:lpstr>14 SEP SFORD ALLIANCE PAIRS</vt:lpstr>
      <vt:lpstr>WED 18 SEP SUPER  SUNDOWNER</vt:lpstr>
      <vt:lpstr>21 SEP 4B SFORD AGG</vt:lpstr>
      <vt:lpstr>WED  25 SEP SUNDOWNER</vt:lpstr>
      <vt:lpstr>WED  02 OCT SUPER SUNDOWNER</vt:lpstr>
      <vt:lpstr>05 OCT SHIRAZ AM &amp; PM</vt:lpstr>
      <vt:lpstr>WED  09 OCT  SUNDOWNER</vt:lpstr>
      <vt:lpstr>12 OCT IND SFORD</vt:lpstr>
      <vt:lpstr>WED  16 OCT SUPER SUNDOWNER</vt:lpstr>
      <vt:lpstr>19 OCT MEERHOF DAG</vt:lpstr>
      <vt:lpstr>26 OCT IND SFORD</vt:lpstr>
      <vt:lpstr>FRI  01 NOV  SUNDOWNER</vt:lpstr>
      <vt:lpstr>02 NOV BB SFORD XPLIER</vt:lpstr>
      <vt:lpstr>WED  06 NOV  SUNDOWNER</vt:lpstr>
      <vt:lpstr>SAT 09 NOV NG NOORD GD</vt:lpstr>
      <vt:lpstr>MONTHLY MEDAL LOG 2019</vt:lpstr>
      <vt:lpstr>2019 GY OMM 1234 QTR</vt:lpstr>
      <vt:lpstr>2019 GOLDEN YOLK OMM 2ND QTR</vt:lpstr>
      <vt:lpstr>2019 GOLDEN YLK OMM 3RD QTR</vt:lpstr>
      <vt:lpstr>2019 GY 3RD QTR ATTENDANCE</vt:lpstr>
      <vt:lpstr>2019 GOLDEN Y0LK OMM 4TH QTR </vt:lpstr>
      <vt:lpstr>GOLDEN YOLK FLYER</vt:lpstr>
      <vt:lpstr>2019 RSAM MEESTERS</vt:lpstr>
    </vt:vector>
  </TitlesOfParts>
  <Company>Malmesbury Golf Club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Jahne</dc:creator>
  <cp:lastModifiedBy>Club Manager</cp:lastModifiedBy>
  <cp:lastPrinted>2019-11-10T07:24:07Z</cp:lastPrinted>
  <dcterms:created xsi:type="dcterms:W3CDTF">2013-10-06T09:21:30Z</dcterms:created>
  <dcterms:modified xsi:type="dcterms:W3CDTF">2019-11-13T12:14:11Z</dcterms:modified>
</cp:coreProperties>
</file>