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mc:AlternateContent xmlns:mc="http://schemas.openxmlformats.org/markup-compatibility/2006">
    <mc:Choice Requires="x15">
      <x15ac:absPath xmlns:x15ac="http://schemas.microsoft.com/office/spreadsheetml/2010/11/ac" url="C:\Users\Henning\Downloads\Browser Downloads\"/>
    </mc:Choice>
  </mc:AlternateContent>
  <xr:revisionPtr revIDLastSave="0" documentId="8_{FDEC719D-FF87-41B7-A585-38D8629FDCBB}" xr6:coauthVersionLast="43" xr6:coauthVersionMax="43" xr10:uidLastSave="{00000000-0000-0000-0000-000000000000}"/>
  <bookViews>
    <workbookView xWindow="-120" yWindow="-120" windowWidth="20640" windowHeight="11160" firstSheet="21" activeTab="18" xr2:uid="{00000000-000D-0000-FFFF-FFFF00000000}"/>
  </bookViews>
  <sheets>
    <sheet name="SATURDAY FORMULA" sheetId="116" state="hidden" r:id="rId1"/>
    <sheet name="WED &amp; FRI FORMULA" sheetId="136" state="hidden" r:id="rId2"/>
    <sheet name="SATURDAY MEDAL FORMULA" sheetId="300" state="hidden" r:id="rId3"/>
    <sheet name="WED 03 JUL SUNDOWNER" sheetId="369" r:id="rId4"/>
    <sheet name="SAT 06 JUL MONTHLY MEDAL" sheetId="346" r:id="rId5"/>
    <sheet name="WED 10 JUL SUNDOWNER" sheetId="370" r:id="rId6"/>
    <sheet name="FRI 12 JUL SUNDOWNER" sheetId="371" r:id="rId7"/>
    <sheet name="SAT 13 JUL NELSON FINAL" sheetId="375" r:id="rId8"/>
    <sheet name="WED 17 JUL SUNDOWNER" sheetId="373" r:id="rId9"/>
    <sheet name="SAT 20 JUL 4B SFORD ALLIANCE" sheetId="372" r:id="rId10"/>
    <sheet name="WED 24 JUL SUNDOWNER" sheetId="377" r:id="rId11"/>
    <sheet name="FRI 26 JUL SUNDOWNER " sheetId="378" r:id="rId12"/>
    <sheet name="SAT 27 JUL IND STABLEFORD" sheetId="379" r:id="rId13"/>
    <sheet name="WED  31 JUL SUNDOWNER" sheetId="382" r:id="rId14"/>
    <sheet name="FRI 09 AUG BB SFORD XPLIER" sheetId="381" r:id="rId15"/>
    <sheet name="SAT 10 AUG MONTHLY MEDAL" sheetId="380" r:id="rId16"/>
    <sheet name="17 AUG IND STABLEFORD" sheetId="383" r:id="rId17"/>
    <sheet name="WED  21 AUG SUPER SUNDOWNER" sheetId="384" r:id="rId18"/>
    <sheet name="24 AUG BB MEDAL" sheetId="389" r:id="rId19"/>
    <sheet name="MONTHLY MEDAL LOG 2019" sheetId="349" r:id="rId20"/>
    <sheet name="2019 GY OMM 1234 QTR" sheetId="386" r:id="rId21"/>
    <sheet name="2019 GOLDEN YOLK OMM 2ND QTR" sheetId="337" r:id="rId22"/>
    <sheet name="2019 GOLDEN YLK OMM 3RD QTR" sheetId="388" r:id="rId23"/>
    <sheet name="GOLDEN YOLK FLYER" sheetId="325" r:id="rId24"/>
    <sheet name="2019 RSAM MEESTERS" sheetId="361" r:id="rId2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4" i="388" l="1"/>
  <c r="P133" i="388"/>
  <c r="P132" i="388"/>
  <c r="P131" i="388"/>
  <c r="P130" i="388"/>
  <c r="P129" i="388"/>
  <c r="P128" i="388"/>
  <c r="P127" i="388"/>
  <c r="P126" i="388"/>
  <c r="P125" i="388"/>
  <c r="P124" i="388"/>
  <c r="P123" i="388"/>
  <c r="P122" i="388"/>
  <c r="P121" i="388"/>
  <c r="P120" i="388"/>
  <c r="P119" i="388"/>
  <c r="P118" i="388"/>
  <c r="P117" i="388"/>
  <c r="P116" i="388"/>
  <c r="P115" i="388"/>
  <c r="P114" i="388"/>
  <c r="P113" i="388"/>
  <c r="P112" i="388"/>
  <c r="P111" i="388"/>
  <c r="P110" i="388"/>
  <c r="P109" i="388"/>
  <c r="P108" i="388"/>
  <c r="P107" i="388"/>
  <c r="P106" i="388"/>
  <c r="P105" i="388"/>
  <c r="P104" i="388"/>
  <c r="P103" i="388"/>
  <c r="P102" i="388"/>
  <c r="P101" i="388"/>
  <c r="P100" i="388"/>
  <c r="P99" i="388"/>
  <c r="P98" i="388"/>
  <c r="P97" i="388"/>
  <c r="P96" i="388"/>
  <c r="P95" i="388"/>
  <c r="P94" i="388"/>
  <c r="P93" i="388"/>
  <c r="P92" i="388"/>
  <c r="P91" i="388"/>
  <c r="P90" i="388"/>
  <c r="P89" i="388"/>
  <c r="P88" i="388"/>
  <c r="P87" i="388"/>
  <c r="P86" i="388"/>
  <c r="P85" i="388"/>
  <c r="P84" i="388"/>
  <c r="P83" i="388"/>
  <c r="P82" i="388"/>
  <c r="P81" i="388"/>
  <c r="P80" i="388"/>
  <c r="P79" i="388"/>
  <c r="P78" i="388"/>
  <c r="P77" i="388"/>
  <c r="P76" i="388"/>
  <c r="P75" i="388"/>
  <c r="P74" i="388"/>
  <c r="P73" i="388"/>
  <c r="P72" i="388"/>
  <c r="P71" i="388"/>
  <c r="P70" i="388"/>
  <c r="P69" i="388"/>
  <c r="P68" i="388"/>
  <c r="P67" i="388"/>
  <c r="P66" i="388"/>
  <c r="P65" i="388"/>
  <c r="P64" i="388"/>
  <c r="P63" i="388"/>
  <c r="P62" i="388"/>
  <c r="P61" i="388"/>
  <c r="P60" i="388"/>
  <c r="P59" i="388"/>
  <c r="P58" i="388"/>
  <c r="P57" i="388"/>
  <c r="P56" i="388"/>
  <c r="P55" i="388"/>
  <c r="P54" i="388"/>
  <c r="P53" i="388"/>
  <c r="P52" i="388"/>
  <c r="P51" i="388"/>
  <c r="P50" i="388"/>
  <c r="P49" i="388"/>
  <c r="P48" i="388"/>
  <c r="P47" i="388"/>
  <c r="P46" i="388"/>
  <c r="P45" i="388"/>
  <c r="P44" i="388"/>
  <c r="P43" i="388"/>
  <c r="P42" i="388"/>
  <c r="P41" i="388"/>
  <c r="P40" i="388"/>
  <c r="P39" i="388"/>
  <c r="P38" i="388"/>
  <c r="P37" i="388"/>
  <c r="P36" i="388"/>
  <c r="P35" i="388"/>
  <c r="P34" i="388"/>
  <c r="P33" i="388"/>
  <c r="P32" i="388"/>
  <c r="P31" i="388"/>
  <c r="P30" i="388"/>
  <c r="P29" i="388"/>
  <c r="P28" i="388"/>
  <c r="P27" i="388"/>
  <c r="P26" i="388"/>
  <c r="P25" i="388"/>
  <c r="P24" i="388"/>
  <c r="P23" i="388"/>
  <c r="P22" i="388"/>
  <c r="P21" i="388"/>
  <c r="P20" i="388"/>
  <c r="P19" i="388"/>
  <c r="P18" i="388"/>
  <c r="P17" i="388"/>
  <c r="P16" i="388"/>
  <c r="P15" i="388"/>
  <c r="P14" i="388"/>
  <c r="P13" i="388"/>
  <c r="P12" i="388"/>
  <c r="P11" i="388"/>
  <c r="P10" i="388"/>
  <c r="P9" i="388"/>
  <c r="P8" i="388"/>
  <c r="P7" i="388"/>
  <c r="AT134" i="386"/>
  <c r="AG134" i="386"/>
  <c r="R134" i="386"/>
  <c r="AT133" i="386"/>
  <c r="AG133" i="386"/>
  <c r="AT132" i="386"/>
  <c r="AG132" i="386"/>
  <c r="AT131" i="386"/>
  <c r="AG131" i="386"/>
  <c r="R131" i="386"/>
  <c r="AT130" i="386"/>
  <c r="AG130" i="386"/>
  <c r="AT129" i="386"/>
  <c r="AG129" i="386"/>
  <c r="R129" i="386"/>
  <c r="AT128" i="386"/>
  <c r="AG128" i="386"/>
  <c r="AT127" i="386"/>
  <c r="AG127" i="386"/>
  <c r="AT126" i="386"/>
  <c r="AG126" i="386"/>
  <c r="AT125" i="386"/>
  <c r="AG125" i="386"/>
  <c r="AT124" i="386"/>
  <c r="AG124" i="386"/>
  <c r="R124" i="386"/>
  <c r="AT123" i="386"/>
  <c r="AG123" i="386"/>
  <c r="R123" i="386"/>
  <c r="AT122" i="386"/>
  <c r="AG122" i="386"/>
  <c r="R122" i="386"/>
  <c r="AT121" i="386"/>
  <c r="AG121" i="386"/>
  <c r="R121" i="386"/>
  <c r="AT120" i="386"/>
  <c r="AG120" i="386"/>
  <c r="R120" i="386"/>
  <c r="AT119" i="386"/>
  <c r="AG119" i="386"/>
  <c r="R119" i="386"/>
  <c r="AT118" i="386"/>
  <c r="AG118" i="386"/>
  <c r="AT117" i="386"/>
  <c r="AG117" i="386"/>
  <c r="R117" i="386"/>
  <c r="AT116" i="386"/>
  <c r="AG116" i="386"/>
  <c r="R116" i="386"/>
  <c r="AT115" i="386"/>
  <c r="AG115" i="386"/>
  <c r="AU115" i="386" s="1"/>
  <c r="AT114" i="386"/>
  <c r="AG114" i="386"/>
  <c r="R114" i="386"/>
  <c r="AT113" i="386"/>
  <c r="AG113" i="386"/>
  <c r="AT112" i="386"/>
  <c r="AG112" i="386"/>
  <c r="R112" i="386"/>
  <c r="AT111" i="386"/>
  <c r="AG111" i="386"/>
  <c r="R111" i="386"/>
  <c r="AT110" i="386"/>
  <c r="AG110" i="386"/>
  <c r="AU110" i="386" s="1"/>
  <c r="AT109" i="386"/>
  <c r="AG109" i="386"/>
  <c r="R109" i="386"/>
  <c r="AT108" i="386"/>
  <c r="AG108" i="386"/>
  <c r="R108" i="386"/>
  <c r="AT107" i="386"/>
  <c r="AG107" i="386"/>
  <c r="R107" i="386"/>
  <c r="AT106" i="386"/>
  <c r="AG106" i="386"/>
  <c r="R106" i="386"/>
  <c r="AT105" i="386"/>
  <c r="AG105" i="386"/>
  <c r="R105" i="386"/>
  <c r="AT104" i="386"/>
  <c r="AG104" i="386"/>
  <c r="R104" i="386"/>
  <c r="AT103" i="386"/>
  <c r="AG103" i="386"/>
  <c r="AT102" i="386"/>
  <c r="AG102" i="386"/>
  <c r="R102" i="386"/>
  <c r="AT101" i="386"/>
  <c r="AG101" i="386"/>
  <c r="R101" i="386"/>
  <c r="AT100" i="386"/>
  <c r="AG100" i="386"/>
  <c r="AU100" i="386" s="1"/>
  <c r="R100" i="386"/>
  <c r="AT99" i="386"/>
  <c r="AG99" i="386"/>
  <c r="R99" i="386"/>
  <c r="AT98" i="386"/>
  <c r="AG98" i="386"/>
  <c r="R98" i="386"/>
  <c r="AT97" i="386"/>
  <c r="AG97" i="386"/>
  <c r="R97" i="386"/>
  <c r="AT96" i="386"/>
  <c r="AG96" i="386"/>
  <c r="AU96" i="386" s="1"/>
  <c r="R96" i="386"/>
  <c r="AT95" i="386"/>
  <c r="AG95" i="386"/>
  <c r="R95" i="386"/>
  <c r="AT94" i="386"/>
  <c r="AG94" i="386"/>
  <c r="R94" i="386"/>
  <c r="AT93" i="386"/>
  <c r="AG93" i="386"/>
  <c r="R93" i="386"/>
  <c r="AT92" i="386"/>
  <c r="AG92" i="386"/>
  <c r="R92" i="386"/>
  <c r="AT91" i="386"/>
  <c r="AG91" i="386"/>
  <c r="R91" i="386"/>
  <c r="AT90" i="386"/>
  <c r="AG90" i="386"/>
  <c r="R90" i="386"/>
  <c r="AT89" i="386"/>
  <c r="AG89" i="386"/>
  <c r="R89" i="386"/>
  <c r="AT88" i="386"/>
  <c r="AG88" i="386"/>
  <c r="R88" i="386"/>
  <c r="AT87" i="386"/>
  <c r="AG87" i="386"/>
  <c r="R87" i="386"/>
  <c r="AT86" i="386"/>
  <c r="AG86" i="386"/>
  <c r="R86" i="386"/>
  <c r="AT85" i="386"/>
  <c r="AG85" i="386"/>
  <c r="R85" i="386"/>
  <c r="AT84" i="386"/>
  <c r="AG84" i="386"/>
  <c r="R84" i="386"/>
  <c r="AT83" i="386"/>
  <c r="AG83" i="386"/>
  <c r="R83" i="386"/>
  <c r="AT82" i="386"/>
  <c r="AG82" i="386"/>
  <c r="R82" i="386"/>
  <c r="AT81" i="386"/>
  <c r="AG81" i="386"/>
  <c r="R81" i="386"/>
  <c r="AT80" i="386"/>
  <c r="AG80" i="386"/>
  <c r="R80" i="386"/>
  <c r="AT79" i="386"/>
  <c r="AG79" i="386"/>
  <c r="R79" i="386"/>
  <c r="AT78" i="386"/>
  <c r="AG78" i="386"/>
  <c r="R78" i="386"/>
  <c r="AT77" i="386"/>
  <c r="AG77" i="386"/>
  <c r="R77" i="386"/>
  <c r="AT76" i="386"/>
  <c r="AG76" i="386"/>
  <c r="R76" i="386"/>
  <c r="AT75" i="386"/>
  <c r="AG75" i="386"/>
  <c r="R75" i="386"/>
  <c r="AT74" i="386"/>
  <c r="AG74" i="386"/>
  <c r="R74" i="386"/>
  <c r="AT73" i="386"/>
  <c r="AG73" i="386"/>
  <c r="R73" i="386"/>
  <c r="AT72" i="386"/>
  <c r="AG72" i="386"/>
  <c r="R72" i="386"/>
  <c r="AT71" i="386"/>
  <c r="AG71" i="386"/>
  <c r="R71" i="386"/>
  <c r="AT70" i="386"/>
  <c r="AG70" i="386"/>
  <c r="R70" i="386"/>
  <c r="AT69" i="386"/>
  <c r="AG69" i="386"/>
  <c r="R69" i="386"/>
  <c r="AT68" i="386"/>
  <c r="AG68" i="386"/>
  <c r="R68" i="386"/>
  <c r="AT67" i="386"/>
  <c r="AG67" i="386"/>
  <c r="R67" i="386"/>
  <c r="AT66" i="386"/>
  <c r="AG66" i="386"/>
  <c r="R66" i="386"/>
  <c r="AT65" i="386"/>
  <c r="AG65" i="386"/>
  <c r="R65" i="386"/>
  <c r="AT64" i="386"/>
  <c r="AG64" i="386"/>
  <c r="R64" i="386"/>
  <c r="AT63" i="386"/>
  <c r="AG63" i="386"/>
  <c r="R63" i="386"/>
  <c r="AT62" i="386"/>
  <c r="AG62" i="386"/>
  <c r="R62" i="386"/>
  <c r="AT61" i="386"/>
  <c r="AG61" i="386"/>
  <c r="R61" i="386"/>
  <c r="AT60" i="386"/>
  <c r="AG60" i="386"/>
  <c r="R60" i="386"/>
  <c r="AT59" i="386"/>
  <c r="AG59" i="386"/>
  <c r="R59" i="386"/>
  <c r="AT58" i="386"/>
  <c r="AG58" i="386"/>
  <c r="R58" i="386"/>
  <c r="AT57" i="386"/>
  <c r="AG57" i="386"/>
  <c r="R57" i="386"/>
  <c r="AT56" i="386"/>
  <c r="AG56" i="386"/>
  <c r="R56" i="386"/>
  <c r="AT55" i="386"/>
  <c r="AG55" i="386"/>
  <c r="R55" i="386"/>
  <c r="AT54" i="386"/>
  <c r="AG54" i="386"/>
  <c r="R54" i="386"/>
  <c r="AT53" i="386"/>
  <c r="AG53" i="386"/>
  <c r="R53" i="386"/>
  <c r="AT52" i="386"/>
  <c r="AG52" i="386"/>
  <c r="R52" i="386"/>
  <c r="AT51" i="386"/>
  <c r="AG51" i="386"/>
  <c r="R51" i="386"/>
  <c r="AT50" i="386"/>
  <c r="AG50" i="386"/>
  <c r="R50" i="386"/>
  <c r="AT49" i="386"/>
  <c r="AG49" i="386"/>
  <c r="R49" i="386"/>
  <c r="AT48" i="386"/>
  <c r="AG48" i="386"/>
  <c r="R48" i="386"/>
  <c r="AT47" i="386"/>
  <c r="AG47" i="386"/>
  <c r="R47" i="386"/>
  <c r="AT46" i="386"/>
  <c r="AG46" i="386"/>
  <c r="R46" i="386"/>
  <c r="AT45" i="386"/>
  <c r="AG45" i="386"/>
  <c r="R45" i="386"/>
  <c r="AT44" i="386"/>
  <c r="AG44" i="386"/>
  <c r="R44" i="386"/>
  <c r="AT43" i="386"/>
  <c r="AG43" i="386"/>
  <c r="R43" i="386"/>
  <c r="AT42" i="386"/>
  <c r="AG42" i="386"/>
  <c r="R42" i="386"/>
  <c r="AT41" i="386"/>
  <c r="AG41" i="386"/>
  <c r="R41" i="386"/>
  <c r="AT40" i="386"/>
  <c r="AG40" i="386"/>
  <c r="R40" i="386"/>
  <c r="AT39" i="386"/>
  <c r="AG39" i="386"/>
  <c r="R39" i="386"/>
  <c r="AT38" i="386"/>
  <c r="AG38" i="386"/>
  <c r="R38" i="386"/>
  <c r="AT37" i="386"/>
  <c r="AG37" i="386"/>
  <c r="R37" i="386"/>
  <c r="AT36" i="386"/>
  <c r="AG36" i="386"/>
  <c r="R36" i="386"/>
  <c r="AT35" i="386"/>
  <c r="AG35" i="386"/>
  <c r="R35" i="386"/>
  <c r="AT34" i="386"/>
  <c r="AG34" i="386"/>
  <c r="R34" i="386"/>
  <c r="AT33" i="386"/>
  <c r="AG33" i="386"/>
  <c r="R33" i="386"/>
  <c r="AT32" i="386"/>
  <c r="AG32" i="386"/>
  <c r="R32" i="386"/>
  <c r="AT31" i="386"/>
  <c r="AG31" i="386"/>
  <c r="R31" i="386"/>
  <c r="AT30" i="386"/>
  <c r="AG30" i="386"/>
  <c r="R30" i="386"/>
  <c r="AT29" i="386"/>
  <c r="AG29" i="386"/>
  <c r="R29" i="386"/>
  <c r="AT28" i="386"/>
  <c r="AG28" i="386"/>
  <c r="R28" i="386"/>
  <c r="AT27" i="386"/>
  <c r="AG27" i="386"/>
  <c r="R27" i="386"/>
  <c r="AT26" i="386"/>
  <c r="AG26" i="386"/>
  <c r="R26" i="386"/>
  <c r="AT25" i="386"/>
  <c r="AG25" i="386"/>
  <c r="R25" i="386"/>
  <c r="AT24" i="386"/>
  <c r="AG24" i="386"/>
  <c r="R24" i="386"/>
  <c r="AT23" i="386"/>
  <c r="AG23" i="386"/>
  <c r="R23" i="386"/>
  <c r="AT22" i="386"/>
  <c r="AG22" i="386"/>
  <c r="R22" i="386"/>
  <c r="AT21" i="386"/>
  <c r="AG21" i="386"/>
  <c r="R21" i="386"/>
  <c r="AT20" i="386"/>
  <c r="AG20" i="386"/>
  <c r="R20" i="386"/>
  <c r="AT19" i="386"/>
  <c r="AG19" i="386"/>
  <c r="R19" i="386"/>
  <c r="AT18" i="386"/>
  <c r="AG18" i="386"/>
  <c r="R18" i="386"/>
  <c r="AT17" i="386"/>
  <c r="AG17" i="386"/>
  <c r="R17" i="386"/>
  <c r="AT16" i="386"/>
  <c r="AG16" i="386"/>
  <c r="R16" i="386"/>
  <c r="AT15" i="386"/>
  <c r="AG15" i="386"/>
  <c r="R15" i="386"/>
  <c r="AT14" i="386"/>
  <c r="AG14" i="386"/>
  <c r="R14" i="386"/>
  <c r="AT13" i="386"/>
  <c r="AG13" i="386"/>
  <c r="R13" i="386"/>
  <c r="AT12" i="386"/>
  <c r="AG12" i="386"/>
  <c r="R12" i="386"/>
  <c r="AT11" i="386"/>
  <c r="AG11" i="386"/>
  <c r="R11" i="386"/>
  <c r="AT10" i="386"/>
  <c r="AG10" i="386"/>
  <c r="R10" i="386"/>
  <c r="AT9" i="386"/>
  <c r="AG9" i="386"/>
  <c r="R9" i="386"/>
  <c r="AT8" i="386"/>
  <c r="AG8" i="386"/>
  <c r="R8" i="386"/>
  <c r="AT7" i="386"/>
  <c r="AG7" i="386"/>
  <c r="R7" i="386"/>
  <c r="AU113" i="386" l="1"/>
  <c r="AU94" i="386"/>
  <c r="AU98" i="386"/>
  <c r="AU102" i="386"/>
  <c r="AU129" i="386"/>
  <c r="AU117" i="386"/>
  <c r="AU124" i="386"/>
  <c r="AU126" i="386"/>
  <c r="AU128" i="386"/>
  <c r="AU133" i="386"/>
  <c r="AU7" i="386"/>
  <c r="AU9" i="386"/>
  <c r="AU11" i="386"/>
  <c r="AU13" i="386"/>
  <c r="AU15" i="386"/>
  <c r="AU17" i="386"/>
  <c r="AU19" i="386"/>
  <c r="AU21" i="386"/>
  <c r="AU23" i="386"/>
  <c r="AU25" i="386"/>
  <c r="AU27" i="386"/>
  <c r="AU43" i="386"/>
  <c r="AU45" i="386"/>
  <c r="AU47" i="386"/>
  <c r="AU49" i="386"/>
  <c r="AU51" i="386"/>
  <c r="AU53" i="386"/>
  <c r="AU55" i="386"/>
  <c r="AU57" i="386"/>
  <c r="AU59" i="386"/>
  <c r="AU61" i="386"/>
  <c r="AU63" i="386"/>
  <c r="AU65" i="386"/>
  <c r="AU67" i="386"/>
  <c r="AU69" i="386"/>
  <c r="AU71" i="386"/>
  <c r="AU73" i="386"/>
  <c r="AU75" i="386"/>
  <c r="AU77" i="386"/>
  <c r="AU79" i="386"/>
  <c r="AU81" i="386"/>
  <c r="AU83" i="386"/>
  <c r="AU85" i="386"/>
  <c r="AU87" i="386"/>
  <c r="AU89" i="386"/>
  <c r="AU91" i="386"/>
  <c r="AU93" i="386"/>
  <c r="AU104" i="386"/>
  <c r="AU106" i="386"/>
  <c r="AU108" i="386"/>
  <c r="AU112" i="386"/>
  <c r="AU114" i="386"/>
  <c r="AU116" i="386"/>
  <c r="AU118" i="386"/>
  <c r="AU120" i="386"/>
  <c r="AU122" i="386"/>
  <c r="AU123" i="386"/>
  <c r="AU125" i="386"/>
  <c r="AU127" i="386"/>
  <c r="AU131" i="386"/>
  <c r="AU132" i="386"/>
  <c r="AU8" i="386"/>
  <c r="AU10" i="386"/>
  <c r="AU12" i="386"/>
  <c r="AU14" i="386"/>
  <c r="AU16" i="386"/>
  <c r="AU18" i="386"/>
  <c r="AU20" i="386"/>
  <c r="AU22" i="386"/>
  <c r="AU24" i="386"/>
  <c r="AU26" i="386"/>
  <c r="AU28" i="386"/>
  <c r="AU44" i="386"/>
  <c r="AU46" i="386"/>
  <c r="AU48" i="386"/>
  <c r="AU50" i="386"/>
  <c r="AU52" i="386"/>
  <c r="AU54" i="386"/>
  <c r="AU56" i="386"/>
  <c r="AU58" i="386"/>
  <c r="AU60" i="386"/>
  <c r="AU62" i="386"/>
  <c r="AU64" i="386"/>
  <c r="AU66" i="386"/>
  <c r="AU68" i="386"/>
  <c r="AU70" i="386"/>
  <c r="AU72" i="386"/>
  <c r="AU74" i="386"/>
  <c r="AU76" i="386"/>
  <c r="AU78" i="386"/>
  <c r="AU80" i="386"/>
  <c r="AU82" i="386"/>
  <c r="AU84" i="386"/>
  <c r="AU86" i="386"/>
  <c r="AU88" i="386"/>
  <c r="AU90" i="386"/>
  <c r="AU92" i="386"/>
  <c r="AU95" i="386"/>
  <c r="AU97" i="386"/>
  <c r="AU99" i="386"/>
  <c r="AU101" i="386"/>
  <c r="AU103" i="386"/>
  <c r="AU105" i="386"/>
  <c r="AU107" i="386"/>
  <c r="AU109" i="386"/>
  <c r="AU111" i="386"/>
  <c r="AU119" i="386"/>
  <c r="AU121" i="386"/>
  <c r="AU130" i="386"/>
  <c r="AU29" i="386"/>
  <c r="AU31" i="386"/>
  <c r="AU33" i="386"/>
  <c r="AU35" i="386"/>
  <c r="AU37" i="386"/>
  <c r="AU39" i="386"/>
  <c r="AU41" i="386"/>
  <c r="AU30" i="386"/>
  <c r="AU32" i="386"/>
  <c r="AU34" i="386"/>
  <c r="AU36" i="386"/>
  <c r="AU38" i="386"/>
  <c r="AU40" i="386"/>
  <c r="AU42" i="386"/>
  <c r="AB55" i="349"/>
  <c r="AB56" i="349"/>
  <c r="AB51" i="349"/>
  <c r="AB53" i="349"/>
  <c r="AB54" i="349"/>
  <c r="AB43" i="349"/>
  <c r="R7" i="337" l="1"/>
  <c r="R8" i="337"/>
  <c r="R9" i="337"/>
  <c r="R10" i="337"/>
  <c r="R11" i="337"/>
  <c r="R12" i="337"/>
  <c r="R13" i="337"/>
  <c r="R14" i="337"/>
  <c r="R15" i="337"/>
  <c r="R16" i="337"/>
  <c r="R17" i="337"/>
  <c r="R18" i="337"/>
  <c r="R19" i="337"/>
  <c r="R20" i="337"/>
  <c r="R21" i="337"/>
  <c r="R22" i="337"/>
  <c r="R23" i="337"/>
  <c r="R24" i="337"/>
  <c r="R25" i="337"/>
  <c r="R26" i="337"/>
  <c r="R27" i="337"/>
  <c r="R28" i="337"/>
  <c r="R29" i="337"/>
  <c r="R30" i="337"/>
  <c r="R31" i="337"/>
  <c r="R32" i="337"/>
  <c r="R33" i="337"/>
  <c r="R34" i="337"/>
  <c r="R35" i="337"/>
  <c r="R36" i="337"/>
  <c r="R37" i="337"/>
  <c r="R38" i="337"/>
  <c r="R39" i="337"/>
  <c r="R40" i="337"/>
  <c r="R41" i="337"/>
  <c r="R42" i="337"/>
  <c r="R43" i="337"/>
  <c r="R44" i="337"/>
  <c r="R45" i="337"/>
  <c r="R46" i="337"/>
  <c r="R47" i="337"/>
  <c r="R48" i="337"/>
  <c r="R49" i="337"/>
  <c r="R50" i="337"/>
  <c r="R51" i="337"/>
  <c r="R52" i="337"/>
  <c r="R53" i="337"/>
  <c r="R54" i="337"/>
  <c r="R55" i="337"/>
  <c r="R56" i="337"/>
  <c r="R57" i="337"/>
  <c r="R58" i="337"/>
  <c r="R59" i="337"/>
  <c r="R60" i="337"/>
  <c r="R61" i="337"/>
  <c r="R62" i="337"/>
  <c r="R63" i="337"/>
  <c r="R64" i="337"/>
  <c r="R65" i="337"/>
  <c r="R66" i="337"/>
  <c r="R67" i="337"/>
  <c r="R68" i="337"/>
  <c r="R69" i="337"/>
  <c r="R70" i="337"/>
  <c r="R71" i="337"/>
  <c r="R72" i="337"/>
  <c r="R73" i="337"/>
  <c r="R74" i="337"/>
  <c r="R75" i="337"/>
  <c r="R76" i="337"/>
  <c r="R77" i="337"/>
  <c r="R78" i="337"/>
  <c r="R79" i="337"/>
  <c r="R80" i="337"/>
  <c r="R81" i="337"/>
  <c r="R82" i="337"/>
  <c r="R83" i="337"/>
  <c r="R84" i="337"/>
  <c r="R85" i="337"/>
  <c r="R86" i="337"/>
  <c r="R87" i="337"/>
  <c r="R88" i="337"/>
  <c r="R89" i="337"/>
  <c r="R90" i="337"/>
  <c r="R91" i="337"/>
  <c r="R92" i="337"/>
  <c r="R93" i="337"/>
  <c r="R94" i="337"/>
  <c r="R95" i="337"/>
  <c r="R96" i="337"/>
  <c r="R97" i="337"/>
  <c r="R98" i="337"/>
  <c r="R99" i="337"/>
  <c r="R100" i="337"/>
  <c r="R101" i="337"/>
  <c r="R102" i="337"/>
  <c r="R103" i="337"/>
  <c r="R104" i="337"/>
  <c r="R105" i="337"/>
  <c r="R106" i="337"/>
  <c r="R108" i="337"/>
  <c r="R109" i="337"/>
  <c r="R110" i="337"/>
  <c r="R111" i="337"/>
  <c r="R112" i="337"/>
  <c r="R113" i="337"/>
  <c r="R115" i="337"/>
  <c r="R117" i="337"/>
  <c r="R118" i="337"/>
  <c r="R119" i="337"/>
  <c r="R120" i="337"/>
  <c r="R121" i="337"/>
  <c r="R122" i="337"/>
  <c r="R123" i="337"/>
  <c r="R124" i="337"/>
  <c r="R125" i="337"/>
  <c r="R126" i="337"/>
  <c r="R127" i="337"/>
  <c r="R128" i="337"/>
  <c r="R129" i="337"/>
  <c r="R130" i="337"/>
  <c r="AB15" i="349"/>
  <c r="AB13" i="349"/>
  <c r="AB14" i="349"/>
  <c r="AB17" i="349"/>
  <c r="AB18" i="349"/>
  <c r="AB19" i="349"/>
  <c r="AB20" i="349"/>
  <c r="AB21" i="349"/>
  <c r="AB22" i="349"/>
  <c r="AB24" i="349"/>
  <c r="AB16" i="349"/>
  <c r="AB26" i="349"/>
  <c r="AB27" i="349"/>
  <c r="AB28" i="349"/>
  <c r="AB29" i="349"/>
  <c r="AB30" i="349"/>
  <c r="AB32" i="349"/>
  <c r="AB33" i="349"/>
  <c r="AB34" i="349"/>
  <c r="AB25" i="349"/>
  <c r="AB35" i="349"/>
  <c r="AB36" i="349"/>
  <c r="AB23" i="349"/>
  <c r="AB37" i="349"/>
  <c r="AB38" i="349"/>
  <c r="AB39" i="349"/>
  <c r="AB40" i="349"/>
  <c r="AB41" i="349"/>
  <c r="AB42" i="349"/>
  <c r="AB44" i="349"/>
  <c r="AB45" i="349"/>
  <c r="AB46" i="349"/>
  <c r="AB47" i="349"/>
  <c r="AB48" i="349"/>
  <c r="AB49" i="349"/>
  <c r="AB31" i="349"/>
  <c r="AB50" i="349"/>
  <c r="AB52" i="349"/>
  <c r="AB57" i="349"/>
  <c r="AB58" i="349"/>
  <c r="AB59" i="349"/>
  <c r="AB60" i="349"/>
  <c r="AB61" i="349"/>
  <c r="AB62" i="349"/>
  <c r="AB63" i="349"/>
  <c r="AB64" i="349"/>
  <c r="AB65" i="349"/>
  <c r="AB66" i="349"/>
  <c r="AB67" i="349"/>
  <c r="AB68" i="349"/>
  <c r="AB69" i="349"/>
  <c r="E5" i="300"/>
  <c r="E6" i="300" s="1"/>
  <c r="E7" i="300" s="1"/>
  <c r="E8" i="300" s="1"/>
  <c r="I16" i="136"/>
  <c r="I17" i="136" s="1"/>
  <c r="I18" i="136" s="1"/>
  <c r="I19" i="136" s="1"/>
  <c r="I20" i="136" s="1"/>
  <c r="E5" i="116"/>
  <c r="E6" i="116" s="1"/>
  <c r="E7" i="116" s="1"/>
  <c r="E8" i="116" s="1"/>
  <c r="G12" i="1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Club Manager</author>
  </authors>
  <commentList>
    <comment ref="G19" authorId="0" shapeId="0" xr:uid="{00000000-0006-0000-0900-00000100000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R150 R950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Club Manager</author>
  </authors>
  <commentList>
    <comment ref="G22" authorId="0" shapeId="0" xr:uid="{00000000-0006-0000-0C00-00000100000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Club Manager</author>
  </authors>
  <commentList>
    <comment ref="D19" authorId="0" shapeId="0" xr:uid="{00000000-0006-0000-0E00-00000100000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R80  R1270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Club Manager</author>
  </authors>
  <commentList>
    <comment ref="D25" authorId="0" shapeId="0" xr:uid="{00000000-0006-0000-0F00-00000100000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R80  R1270
10 Aug R20  R1470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Club Manager</author>
  </authors>
  <commentList>
    <comment ref="G22" authorId="0" shapeId="0" xr:uid="{00000000-0006-0000-1000-00000100000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R80    R1270
10 Aug R200  R1470
17 Aug R290  R1760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Club Manager</author>
  </authors>
  <commentList>
    <comment ref="G20" authorId="0" shapeId="0" xr:uid="{00000000-0006-0000-1200-00000100000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R80    R1270
10 Aug R200  R1470
17 Aug R290  R1760
24 Aug R310  R2070</t>
        </r>
      </text>
    </comment>
  </commentList>
</comments>
</file>

<file path=xl/sharedStrings.xml><?xml version="1.0" encoding="utf-8"?>
<sst xmlns="http://schemas.openxmlformats.org/spreadsheetml/2006/main" count="1387" uniqueCount="405">
  <si>
    <t>Pos.</t>
  </si>
  <si>
    <t>Komp:</t>
  </si>
  <si>
    <t>MALMESBURY GHOLFKLUB</t>
  </si>
  <si>
    <t>Naam</t>
  </si>
  <si>
    <t>Punte</t>
  </si>
  <si>
    <t xml:space="preserve">Enkel Stableford </t>
  </si>
  <si>
    <r>
      <t>Datum</t>
    </r>
    <r>
      <rPr>
        <b/>
        <sz val="12"/>
        <rFont val="Arial"/>
        <family val="2"/>
      </rPr>
      <t xml:space="preserve">: </t>
    </r>
  </si>
  <si>
    <t>Vchrs</t>
  </si>
  <si>
    <t>NAME</t>
  </si>
  <si>
    <t>Andre Uys</t>
  </si>
  <si>
    <t>Ewald Liedeman</t>
  </si>
  <si>
    <t>Roscoe Liedeman</t>
  </si>
  <si>
    <t>Josef de Beer</t>
  </si>
  <si>
    <t>Helgard Rabie</t>
  </si>
  <si>
    <t>Thinus Theron</t>
  </si>
  <si>
    <t>NO</t>
  </si>
  <si>
    <t>JAN</t>
  </si>
  <si>
    <t>FEB</t>
  </si>
  <si>
    <t>MAR</t>
  </si>
  <si>
    <t>APR</t>
  </si>
  <si>
    <t>MAY</t>
  </si>
  <si>
    <t>JUN</t>
  </si>
  <si>
    <t>JUL</t>
  </si>
  <si>
    <t>AUG</t>
  </si>
  <si>
    <t>SEP</t>
  </si>
  <si>
    <t>OCT</t>
  </si>
  <si>
    <t>NOV</t>
  </si>
  <si>
    <t>TOTAL</t>
  </si>
  <si>
    <t>NETT</t>
  </si>
  <si>
    <t>PTS</t>
  </si>
  <si>
    <t>POINTS</t>
  </si>
  <si>
    <t>Wayne van Tonder</t>
  </si>
  <si>
    <t>Jacques Cilliers</t>
  </si>
  <si>
    <t>Natie Smith</t>
  </si>
  <si>
    <t>PLAYERS =</t>
  </si>
  <si>
    <t>INCOME</t>
  </si>
  <si>
    <t>USED</t>
  </si>
  <si>
    <t>HOLE-IN-ONE, LESS 2.5%</t>
  </si>
  <si>
    <t>VOUCHERS =</t>
  </si>
  <si>
    <t>Dick Ross</t>
  </si>
  <si>
    <t>HOLE IN ONE LESS 2%</t>
  </si>
  <si>
    <t>CLUB LESS 50%</t>
  </si>
  <si>
    <t>Johandre Theron</t>
  </si>
  <si>
    <t>Martin Lesch</t>
  </si>
  <si>
    <t>Adriaan Louw</t>
  </si>
  <si>
    <t>Gary Williams</t>
  </si>
  <si>
    <t>Brian Harker</t>
  </si>
  <si>
    <t>Martin Mostert</t>
  </si>
  <si>
    <t>Sakkie Klasen</t>
  </si>
  <si>
    <t>Appie van der Merwe</t>
  </si>
  <si>
    <t>Paul Hardcastle</t>
  </si>
  <si>
    <t>Johann Ackerman</t>
  </si>
  <si>
    <t>Okkie Basson</t>
  </si>
  <si>
    <t>Gerhard Spangenberg</t>
  </si>
  <si>
    <t>Leon Carstens</t>
  </si>
  <si>
    <t>Du Toit van Zyl</t>
  </si>
  <si>
    <t>Leon Karsten</t>
  </si>
  <si>
    <t>VAT, LESS 15%</t>
  </si>
  <si>
    <t>Edmund Petersen</t>
  </si>
  <si>
    <t>Eben Lingeveldt snr</t>
  </si>
  <si>
    <t>Fritz de Beer</t>
  </si>
  <si>
    <t>Ralph Mehl</t>
  </si>
  <si>
    <t>Jaco Kriek</t>
  </si>
  <si>
    <t>Lindsay Meyer</t>
  </si>
  <si>
    <t>Ian Adams</t>
  </si>
  <si>
    <t>VAT LESS 15%</t>
  </si>
  <si>
    <t>VOUCHERS (50%) =</t>
  </si>
  <si>
    <t>Peter Willemse</t>
  </si>
  <si>
    <t>Billy Howburg</t>
  </si>
  <si>
    <t>Steyn Neethling</t>
  </si>
  <si>
    <t>Marthinus Jacobs</t>
  </si>
  <si>
    <t>Johan Uys</t>
  </si>
  <si>
    <t>`</t>
  </si>
  <si>
    <t>Wynand van Niekerk</t>
  </si>
  <si>
    <t>Thys Esterhuizen</t>
  </si>
  <si>
    <t>Tony Goosen</t>
  </si>
  <si>
    <t>Name</t>
  </si>
  <si>
    <t>William Matthysen</t>
  </si>
  <si>
    <t xml:space="preserve"> WOENSDAG SUNDOWNER</t>
  </si>
  <si>
    <t>2019 MONTHLY MEDAL LOG</t>
  </si>
  <si>
    <t xml:space="preserve">The format of the Monthly Mug is Medal Strokeplay and is open to all members. There are no sections. The A+ B+ C and Ladies section handicap members all play for the best nett score of the day to win the mug. Points are allocated from 10 points down to 1 point according to nett scores. E.g. the best nett score on the day receives 10 points+ the 2nd best nett 9 points and so on. The golfer with the most accumulated points at the end of the year receives 100% pre-paid green fees for 2019, 2nd place - 75% and 3rd place 50%.                       </t>
  </si>
  <si>
    <t>John Smith</t>
  </si>
  <si>
    <t>Nic Goosen</t>
  </si>
  <si>
    <t>Auden Julies</t>
  </si>
  <si>
    <t>Ewan Liedeman</t>
  </si>
  <si>
    <t>Franklin Beukes</t>
  </si>
  <si>
    <t xml:space="preserve"> </t>
  </si>
  <si>
    <t>Andrew Cooke</t>
  </si>
  <si>
    <t>Michael Moreland</t>
  </si>
  <si>
    <t>Peter Hardcastle</t>
  </si>
  <si>
    <t>Andrew Cook</t>
  </si>
  <si>
    <t>Frans Destroo</t>
  </si>
  <si>
    <t>Chris Visser</t>
  </si>
  <si>
    <t>Martell van Lill</t>
  </si>
  <si>
    <t>Shafiek Pietersen</t>
  </si>
  <si>
    <t>Nick Erlank</t>
  </si>
  <si>
    <t>Marwaan April</t>
  </si>
  <si>
    <t>Tommy Louw</t>
  </si>
  <si>
    <t>Ilse van Zyl</t>
  </si>
  <si>
    <t>Lois Kriek</t>
  </si>
  <si>
    <t>Marthele Neethling</t>
  </si>
  <si>
    <t>Stella Potgieter</t>
  </si>
  <si>
    <t>NO.</t>
  </si>
  <si>
    <t>JANUARY</t>
  </si>
  <si>
    <t>FEBRUARY</t>
  </si>
  <si>
    <t>MARCH</t>
  </si>
  <si>
    <t>FIRST QTR</t>
  </si>
  <si>
    <t>05/01</t>
  </si>
  <si>
    <t>12/01</t>
  </si>
  <si>
    <t>19/01</t>
  </si>
  <si>
    <t>26/01</t>
  </si>
  <si>
    <t>02/02</t>
  </si>
  <si>
    <t>09/02</t>
  </si>
  <si>
    <t>16/02</t>
  </si>
  <si>
    <t>23/02</t>
  </si>
  <si>
    <t>02/03</t>
  </si>
  <si>
    <t>16/03</t>
  </si>
  <si>
    <t>21/03</t>
  </si>
  <si>
    <t>23/03</t>
  </si>
  <si>
    <t>30/03</t>
  </si>
  <si>
    <t>IND PTS</t>
  </si>
  <si>
    <t>BB PTS</t>
  </si>
  <si>
    <t>4B PTS</t>
  </si>
  <si>
    <t>MM PTS</t>
  </si>
  <si>
    <t>Fritz de Beer snr</t>
  </si>
  <si>
    <t>Human Steenkamp</t>
  </si>
  <si>
    <t>Marais Erasmus</t>
  </si>
  <si>
    <t>Doppies Coetzee</t>
  </si>
  <si>
    <t>Adriaan Vlok</t>
  </si>
  <si>
    <t>Gerbrandt Bezuidenhout</t>
  </si>
  <si>
    <t>Izelle van Tonder</t>
  </si>
  <si>
    <t>Marcell van Lill</t>
  </si>
  <si>
    <t>Ronnie Shaw</t>
  </si>
  <si>
    <t>Ulrich Greffrath</t>
  </si>
  <si>
    <t>Francois Geldenhuys</t>
  </si>
  <si>
    <t>Melichia Basson</t>
  </si>
  <si>
    <t>Flippie Brandt</t>
  </si>
  <si>
    <t>Franklin September</t>
  </si>
  <si>
    <t>Dirk Lategan</t>
  </si>
  <si>
    <t>Donato Stelluto</t>
  </si>
  <si>
    <t>Donovan Visser</t>
  </si>
  <si>
    <t>Frederick Moses</t>
  </si>
  <si>
    <t>Helmut Burger</t>
  </si>
  <si>
    <t>Jan Potgieter</t>
  </si>
  <si>
    <t>Leon Kotze</t>
  </si>
  <si>
    <t>Craig Harris</t>
  </si>
  <si>
    <t>Darryl van Vrede</t>
  </si>
  <si>
    <t>Elizabeth Albertyn</t>
  </si>
  <si>
    <t>Ernest Matthysen</t>
  </si>
  <si>
    <t>George Taljaard</t>
  </si>
  <si>
    <t>Jaco Mostert</t>
  </si>
  <si>
    <t>Kobus Kellerman</t>
  </si>
  <si>
    <t>Koos Loots</t>
  </si>
  <si>
    <t>Marius O'Kennedy</t>
  </si>
  <si>
    <t>Sakkie Rumboll</t>
  </si>
  <si>
    <t>Amos Schreuder</t>
  </si>
  <si>
    <t>Erika van Niekerk</t>
  </si>
  <si>
    <t>Eugene Huyshamer</t>
  </si>
  <si>
    <t>Flippie van der Merwe</t>
  </si>
  <si>
    <t>Fritz de Beer jnr</t>
  </si>
  <si>
    <t>Gys Neethling</t>
  </si>
  <si>
    <t>Hanlo Smith</t>
  </si>
  <si>
    <t>Heinrich Schreuder</t>
  </si>
  <si>
    <t>Jens Histerman</t>
  </si>
  <si>
    <t>Johan du Toit</t>
  </si>
  <si>
    <t>Johannes Albertyn</t>
  </si>
  <si>
    <t>Philip Faure</t>
  </si>
  <si>
    <t>Teddy de Grijs</t>
  </si>
  <si>
    <t>Werner Schreiber</t>
  </si>
  <si>
    <t>09/03</t>
  </si>
  <si>
    <t>MM&amp;IND</t>
  </si>
  <si>
    <t>Lance Gracey</t>
  </si>
  <si>
    <t>Alex Katzeff</t>
  </si>
  <si>
    <t>Maurice Carr</t>
  </si>
  <si>
    <t xml:space="preserve"> VRYDAG SUNDOWNER</t>
  </si>
  <si>
    <t>Craig Petersen</t>
  </si>
  <si>
    <t>Joey Harder</t>
  </si>
  <si>
    <t>Lindus van Wyk</t>
  </si>
  <si>
    <t>Guillaume Olivier</t>
  </si>
  <si>
    <t>Erik Jansen van Rensburg</t>
  </si>
  <si>
    <t>APRIL</t>
  </si>
  <si>
    <t>JUNE</t>
  </si>
  <si>
    <t>06/04</t>
  </si>
  <si>
    <t>22/04</t>
  </si>
  <si>
    <t>27/04</t>
  </si>
  <si>
    <t>20/04</t>
  </si>
  <si>
    <t>01/05</t>
  </si>
  <si>
    <t>04/05</t>
  </si>
  <si>
    <t>11/05</t>
  </si>
  <si>
    <t>01/06</t>
  </si>
  <si>
    <t>YEAR TO DATE</t>
  </si>
  <si>
    <t>Saberie Pietersen</t>
  </si>
  <si>
    <t>Neill Katzeff</t>
  </si>
  <si>
    <t>Jacques Esterhuizen</t>
  </si>
  <si>
    <t>Netto</t>
  </si>
  <si>
    <t>Andre Pienaar</t>
  </si>
  <si>
    <t>Braam Schwartz</t>
  </si>
  <si>
    <t>Gerhard Bester</t>
  </si>
  <si>
    <t>Lothar Buhr</t>
  </si>
  <si>
    <t>Mornay Coetzee</t>
  </si>
  <si>
    <t>Bernard Farmer</t>
  </si>
  <si>
    <t>George Prinsloo</t>
  </si>
  <si>
    <t>John Mostert</t>
  </si>
  <si>
    <t>18/05</t>
  </si>
  <si>
    <t>Maandlikse Houespel</t>
  </si>
  <si>
    <t>Prys</t>
  </si>
  <si>
    <t>Whisky Kraffie</t>
  </si>
  <si>
    <t>Port Kraffie</t>
  </si>
  <si>
    <t>Appie vd Merwe</t>
  </si>
  <si>
    <t>08/06</t>
  </si>
  <si>
    <t>15/06</t>
  </si>
  <si>
    <t>17/06</t>
  </si>
  <si>
    <t>22/06</t>
  </si>
  <si>
    <t>29/06</t>
  </si>
  <si>
    <t>4B  PTS</t>
  </si>
  <si>
    <t>IND  PTS</t>
  </si>
  <si>
    <t>BB  PTS</t>
  </si>
  <si>
    <t>Vouchers</t>
  </si>
  <si>
    <t>2nd    QUARTER</t>
  </si>
  <si>
    <t>Riaan Lewis</t>
  </si>
  <si>
    <t>No.</t>
  </si>
  <si>
    <t>COMPETITION</t>
  </si>
  <si>
    <t>CLUB</t>
  </si>
  <si>
    <t>DATE</t>
  </si>
  <si>
    <t>EMAIL</t>
  </si>
  <si>
    <t>TELEPHONE</t>
  </si>
  <si>
    <t>JOHANN ACKERMAN</t>
  </si>
  <si>
    <t>2013 CHAMPION</t>
  </si>
  <si>
    <t>Malmesbury</t>
  </si>
  <si>
    <t>Nov. 2013</t>
  </si>
  <si>
    <t>j.ackerman@mweb.co.za</t>
  </si>
  <si>
    <t>AMOS SCHREUDER</t>
  </si>
  <si>
    <t>2014 CHAMPION</t>
  </si>
  <si>
    <t>Nov. 2014</t>
  </si>
  <si>
    <t>amos.schreuder@quantumfoods.co.za</t>
  </si>
  <si>
    <t>PETER WILLEMSE</t>
  </si>
  <si>
    <t>2015 CHAMPION</t>
  </si>
  <si>
    <t>Nov. 2015</t>
  </si>
  <si>
    <t>peterwillemse4@gmail.com</t>
  </si>
  <si>
    <t>PIET BASSON</t>
  </si>
  <si>
    <t>2016 CHAMPION</t>
  </si>
  <si>
    <t xml:space="preserve">Langebaan </t>
  </si>
  <si>
    <t>Nov 2016</t>
  </si>
  <si>
    <t>pietb@pmgroup.co.za</t>
  </si>
  <si>
    <t>VOID</t>
  </si>
  <si>
    <t>2017 CHAMPION</t>
  </si>
  <si>
    <t>Nov. 2017</t>
  </si>
  <si>
    <t>SABERIE PIETERSEN</t>
  </si>
  <si>
    <t>2018 CHAMPION</t>
  </si>
  <si>
    <t>Nov. 2018</t>
  </si>
  <si>
    <t>pung1wp@gmail.com</t>
  </si>
  <si>
    <t>Monthly Medal</t>
  </si>
  <si>
    <t>ernest@matthysen.net</t>
  </si>
  <si>
    <t>Betterball Stableford</t>
  </si>
  <si>
    <t>shawrr@telkomsa.net</t>
  </si>
  <si>
    <t>natie@qpave.co.za</t>
  </si>
  <si>
    <t>Wiiliam Matthysen</t>
  </si>
  <si>
    <t>Individual Stableford</t>
  </si>
  <si>
    <t>NO EMAIL ADDRESS</t>
  </si>
  <si>
    <t>gerhardspangenberg1@gmail.com</t>
  </si>
  <si>
    <t>Betterball Stableford Xplier</t>
  </si>
  <si>
    <t>ttheron@gardier.co.za</t>
  </si>
  <si>
    <t>jacot@krf.golden-era.co.za</t>
  </si>
  <si>
    <t xml:space="preserve">Kuils River </t>
  </si>
  <si>
    <t>psneethling@yebo.co.za</t>
  </si>
  <si>
    <t>mkneethling@gmail.com</t>
  </si>
  <si>
    <t>Evan Liedeman</t>
  </si>
  <si>
    <t>waanliedeman@gmail.com</t>
  </si>
  <si>
    <t>andrew@cbagroup.co.za</t>
  </si>
  <si>
    <t>Fourball Stableford Alliance</t>
  </si>
  <si>
    <t>GraceyL@eskom.co.za</t>
  </si>
  <si>
    <t>0746652704</t>
  </si>
  <si>
    <t>S. Vallentine</t>
  </si>
  <si>
    <t>K. Smit</t>
  </si>
  <si>
    <t>neill.katzeff@mazars.co.za</t>
  </si>
  <si>
    <t>oenadams@gmail.com</t>
  </si>
  <si>
    <t>C Div. Club Champion</t>
  </si>
  <si>
    <t>Ladies Club Champion</t>
  </si>
  <si>
    <t>ivanzyl@darlingcellars.co.za</t>
  </si>
  <si>
    <t>Club Champion</t>
  </si>
  <si>
    <t>WLIPSA BB  Stableford</t>
  </si>
  <si>
    <t>rsliedem@pgwc.gov.za</t>
  </si>
  <si>
    <t>Betterball Medal</t>
  </si>
  <si>
    <t>appievandermerwe@gmail.com</t>
  </si>
  <si>
    <t>Chris Joubert</t>
  </si>
  <si>
    <t>Yellow Ball Alliance</t>
  </si>
  <si>
    <t>fbeukes@safivegroup.co.za</t>
  </si>
  <si>
    <t>lindus.vanwyk@za.tronox.com</t>
  </si>
  <si>
    <t>eugene@fourquartersdesign.co.za</t>
  </si>
  <si>
    <t>jcilliers100@gmail.com</t>
  </si>
  <si>
    <t>lindsaymeyer055@gmail.com</t>
  </si>
  <si>
    <t>sakkieklasen@gmail.com</t>
  </si>
  <si>
    <t>johancehow@gmail.com</t>
  </si>
  <si>
    <t>Sanlam Cancer Ind Sford</t>
  </si>
  <si>
    <t>dirk@delecta.co.za</t>
  </si>
  <si>
    <t>rgmehl@gmail.com</t>
  </si>
  <si>
    <t>0798904377</t>
  </si>
  <si>
    <t>erikavn@swartland.co.za</t>
  </si>
  <si>
    <t>ivantonder@distell.co.za</t>
  </si>
  <si>
    <t>stellapotgieter@gmail.com</t>
  </si>
  <si>
    <t>mvanlill@telkomsa.net</t>
  </si>
  <si>
    <t>dickross55@gmail.com</t>
  </si>
  <si>
    <t>Betterball Alliance</t>
  </si>
  <si>
    <t>alouw@gardier.co.za</t>
  </si>
  <si>
    <t>Peter February</t>
  </si>
  <si>
    <t>Yellowball Alliance</t>
  </si>
  <si>
    <t>Darilng</t>
  </si>
  <si>
    <t>,</t>
  </si>
  <si>
    <t>VCHRS EACH</t>
  </si>
  <si>
    <t>Pierre Jackson</t>
  </si>
  <si>
    <t>Chickens</t>
  </si>
  <si>
    <t>Wesley vd Merwe</t>
  </si>
  <si>
    <t>Woensdag 26 June 2019</t>
  </si>
  <si>
    <t>PUNTE</t>
  </si>
  <si>
    <t>Peter Willemse &amp; Franklin Beukes</t>
  </si>
  <si>
    <t>Sakkie Klasen &amp; Billy Howburg</t>
  </si>
  <si>
    <t>Johann Ackerman (1st)</t>
  </si>
  <si>
    <t>Peter Willemse (2nd)</t>
  </si>
  <si>
    <t>Natie Smith (3rd)</t>
  </si>
  <si>
    <t>Billy Howburg (Most Rounds)</t>
  </si>
  <si>
    <t>SECONDQTR</t>
  </si>
  <si>
    <t>JULY</t>
  </si>
  <si>
    <t>AUGUST</t>
  </si>
  <si>
    <t>SEPTEMBER</t>
  </si>
  <si>
    <t>THIRD  QTR</t>
  </si>
  <si>
    <t>André Uys</t>
  </si>
  <si>
    <t>Saterdag 06 Julie 2019</t>
  </si>
  <si>
    <t>06/07</t>
  </si>
  <si>
    <t>20/07</t>
  </si>
  <si>
    <t>27/07</t>
  </si>
  <si>
    <t>09/08</t>
  </si>
  <si>
    <t>MM  PTS</t>
  </si>
  <si>
    <t>10/08</t>
  </si>
  <si>
    <t>17/08</t>
  </si>
  <si>
    <t>24/08</t>
  </si>
  <si>
    <t>31/08</t>
  </si>
  <si>
    <t>07/09</t>
  </si>
  <si>
    <t>28/09</t>
  </si>
  <si>
    <t>3rd    QUARTER</t>
  </si>
  <si>
    <t>Woensdag 10 July 2019</t>
  </si>
  <si>
    <t>Brian de Beer</t>
  </si>
  <si>
    <t>acuys@yebo.co.za</t>
  </si>
  <si>
    <t>hmrabie@telkomsa.net</t>
  </si>
  <si>
    <t>bayviewblind@mweb.co.za</t>
  </si>
  <si>
    <t xml:space="preserve">            2019 SWARTLAND MEESTERS </t>
  </si>
  <si>
    <t xml:space="preserve"> Vrydag 12 July 2019</t>
  </si>
  <si>
    <t>Gary Jordaan</t>
  </si>
  <si>
    <t>Saterdag 20 Julie 2019</t>
  </si>
  <si>
    <t>Vierbal Stableford Samespel</t>
  </si>
  <si>
    <t xml:space="preserve">Jackpot Holes: 6, 7, 10, 18  Jackpot not won. </t>
  </si>
  <si>
    <t>Woensdag 17 Julie 2019</t>
  </si>
  <si>
    <t>to be won. R800 total to date.</t>
  </si>
  <si>
    <t xml:space="preserve"> NO SATURDAY GOLF</t>
  </si>
  <si>
    <t xml:space="preserve"> Saterdag 13 July 2019</t>
  </si>
  <si>
    <t>NAAM</t>
  </si>
  <si>
    <t xml:space="preserve">VCHR </t>
  </si>
  <si>
    <t>Saterdag 27 Julie 2019</t>
  </si>
  <si>
    <t>Woensdag 24 Julie 2019</t>
  </si>
  <si>
    <t xml:space="preserve"> Vrydag 26 Julie 2019</t>
  </si>
  <si>
    <t>Peter Februarie, Elton Fester,Pine Pienaar, Loinel Johnson</t>
  </si>
  <si>
    <t>Natie Smith, Ronnie Shaw, Helgard Rabie, Tony Goosen</t>
  </si>
  <si>
    <t>Nic Goosen, Ulrich Greffrath, Curtis Schacht, Eugene Huyshamer</t>
  </si>
  <si>
    <t>Du Toit van Zyl, Ilse van Zyl, Steyn Neethling, Marthele Neethling</t>
  </si>
  <si>
    <t>Jackpot Holes: 5, 7, 12, 18   Jackpot not won. R950 carried over to 27 July 2019.</t>
  </si>
  <si>
    <t>Johan Kotze</t>
  </si>
  <si>
    <t>14/09</t>
  </si>
  <si>
    <t>21/09</t>
  </si>
  <si>
    <t>Saterdag 10 August 2019</t>
  </si>
  <si>
    <t>Hermanus Williams</t>
  </si>
  <si>
    <t>Dries van Jaarveld</t>
  </si>
  <si>
    <t xml:space="preserve">Jackpot Holes: 4, 5, 12 , 17  Jackpot not won. </t>
  </si>
  <si>
    <t>Vrydag 09 Augustus 2019</t>
  </si>
  <si>
    <t>Beterbal Stableford Vermenigvuldiger</t>
  </si>
  <si>
    <t>Ian Adams &amp; Ewald Liedeman</t>
  </si>
  <si>
    <t>John Smith &amp; Gert Agenbach</t>
  </si>
  <si>
    <t>Paul Hardcastle &amp; Johan Ackerman</t>
  </si>
  <si>
    <t xml:space="preserve">Jackpot Holes: 5, 8,11, 14. Jackpot not won. </t>
  </si>
  <si>
    <t>Herman Treunich</t>
  </si>
  <si>
    <t>Dries van Jaarsveld</t>
  </si>
  <si>
    <t>Saterdag 17 Augustus 2019</t>
  </si>
  <si>
    <t xml:space="preserve">Jackpot Holes: 1, 2, 13, 17  Jackpot not won. </t>
  </si>
  <si>
    <t>Saterdag 24 Augustus 2019</t>
  </si>
  <si>
    <t>La Parilla Latin Grill &amp; Peoples Liquor SUPER SUNDOWNER</t>
  </si>
  <si>
    <t>Woensdag 21 Augustus 2019</t>
  </si>
  <si>
    <t xml:space="preserve">John Smith </t>
  </si>
  <si>
    <t>JB van Wyk</t>
  </si>
  <si>
    <t>Elton Fester</t>
  </si>
  <si>
    <t>Pine Pienaar</t>
  </si>
  <si>
    <t>Lionel Johnson</t>
  </si>
  <si>
    <t>Darling</t>
  </si>
  <si>
    <t>pjfebruary007@gmail.com</t>
  </si>
  <si>
    <t>Beterbal Houespel</t>
  </si>
  <si>
    <t xml:space="preserve">VCHR    EACH </t>
  </si>
  <si>
    <t>Eben Lingeveldt snr &amp; Ralph Mehl</t>
  </si>
  <si>
    <t>Paul Hardcastle &amp; Adriaan Louw</t>
  </si>
  <si>
    <t>Werner Schreiber &amp; Heinrich Schreuder</t>
  </si>
  <si>
    <t>Gerhard Spangenberg &amp; André Uys</t>
  </si>
  <si>
    <t>Roscoe Liedeman &amp; Ewald Liedeman</t>
  </si>
  <si>
    <t xml:space="preserve">Jackpot Holes: 5, 7, 12 , 13  Jackpot not won. </t>
  </si>
  <si>
    <t>R1270 carried over to Sat. 10 August.</t>
  </si>
  <si>
    <t xml:space="preserve">Jackpot Holes: 5, 8,11, 14. Jackpot not won. R1470 carried over to  </t>
  </si>
  <si>
    <t>Sat. 17 August.</t>
  </si>
  <si>
    <t>R1760 carried over to Sat. 24 August.</t>
  </si>
  <si>
    <t>R2070 carried over to 31 August.</t>
  </si>
  <si>
    <t>QUALIFIERS for 2019 RSAM MEESTERS GREEN JACKET as at  24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</si>
</sst>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66" x14ac:knownFonts="1">
    <font>
      <sz val="10"/>
      <name val="Arial"/>
    </font>
    <font>
      <sz val="11"/>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u/>
      <sz val="12"/>
      <name val="Arial"/>
      <family val="2"/>
    </font>
    <font>
      <sz val="12"/>
      <name val="Arial"/>
      <family val="2"/>
    </font>
    <font>
      <sz val="10"/>
      <name val="Arial"/>
      <family val="2"/>
    </font>
    <font>
      <b/>
      <sz val="12"/>
      <name val="Arial"/>
      <family val="2"/>
    </font>
    <font>
      <sz val="11"/>
      <name val="Arial"/>
      <family val="2"/>
    </font>
    <font>
      <sz val="14"/>
      <name val="Arial"/>
      <family val="2"/>
    </font>
    <font>
      <b/>
      <sz val="16"/>
      <name val="Arial"/>
      <family val="2"/>
    </font>
    <font>
      <b/>
      <sz val="11"/>
      <color indexed="8"/>
      <name val="Arial"/>
      <family val="2"/>
    </font>
    <font>
      <b/>
      <sz val="12"/>
      <color indexed="8"/>
      <name val="Arial"/>
      <family val="2"/>
    </font>
    <font>
      <sz val="8"/>
      <name val="Arial"/>
      <family val="2"/>
    </font>
    <font>
      <b/>
      <sz val="14"/>
      <color indexed="8"/>
      <name val="Arial"/>
      <family val="2"/>
    </font>
    <font>
      <b/>
      <sz val="16"/>
      <color indexed="8"/>
      <name val="Arial"/>
      <family val="2"/>
    </font>
    <font>
      <b/>
      <sz val="16"/>
      <color indexed="8"/>
      <name val="Arial Black"/>
      <family val="2"/>
    </font>
    <font>
      <sz val="9"/>
      <color indexed="81"/>
      <name val="Tahoma"/>
      <family val="2"/>
    </font>
    <font>
      <sz val="13.3"/>
      <color indexed="8"/>
      <name val="Arial"/>
      <family val="2"/>
    </font>
    <font>
      <b/>
      <sz val="9"/>
      <color indexed="81"/>
      <name val="Tahoma"/>
      <family val="2"/>
    </font>
    <font>
      <b/>
      <sz val="9"/>
      <name val="Arial"/>
      <family val="2"/>
    </font>
    <font>
      <b/>
      <sz val="18"/>
      <name val="Arial"/>
      <family val="2"/>
    </font>
    <font>
      <b/>
      <sz val="14"/>
      <name val="Arial"/>
      <family val="2"/>
    </font>
    <font>
      <sz val="11"/>
      <color indexed="8"/>
      <name val="Arial"/>
      <family val="2"/>
    </font>
    <font>
      <sz val="14"/>
      <color indexed="8"/>
      <name val="Arial"/>
      <family val="2"/>
    </font>
    <font>
      <b/>
      <sz val="22"/>
      <name val="Arial"/>
      <family val="2"/>
    </font>
    <font>
      <sz val="22"/>
      <name val="Arial"/>
      <family val="2"/>
    </font>
    <font>
      <b/>
      <sz val="44"/>
      <color indexed="58"/>
      <name val="Goudy Old Style"/>
      <family val="1"/>
    </font>
    <font>
      <sz val="44"/>
      <name val="Arial"/>
      <family val="2"/>
    </font>
    <font>
      <u/>
      <sz val="10"/>
      <color theme="10"/>
      <name val="Arial"/>
      <family val="2"/>
    </font>
    <font>
      <sz val="11"/>
      <color theme="1"/>
      <name val="Arial"/>
      <family val="2"/>
    </font>
    <font>
      <sz val="11"/>
      <color rgb="FF4D4D4D"/>
      <name val="Arial"/>
      <family val="2"/>
    </font>
    <font>
      <b/>
      <sz val="14"/>
      <color theme="1"/>
      <name val="Arial"/>
      <family val="2"/>
    </font>
    <font>
      <sz val="10"/>
      <color theme="1"/>
      <name val="Arial"/>
      <family val="2"/>
    </font>
    <font>
      <b/>
      <sz val="11"/>
      <color theme="1"/>
      <name val="Calibri"/>
      <family val="2"/>
      <scheme val="minor"/>
    </font>
    <font>
      <b/>
      <sz val="12"/>
      <color theme="1"/>
      <name val="Arial"/>
      <family val="2"/>
    </font>
    <font>
      <b/>
      <sz val="11"/>
      <color theme="1"/>
      <name val="Arial"/>
      <family val="2"/>
    </font>
    <font>
      <sz val="14"/>
      <color theme="1"/>
      <name val="Arial"/>
      <family val="2"/>
    </font>
    <font>
      <i/>
      <sz val="14"/>
      <color theme="1"/>
      <name val="Arial"/>
      <family val="2"/>
    </font>
    <font>
      <b/>
      <sz val="12"/>
      <color theme="1"/>
      <name val="Calibri"/>
      <family val="2"/>
      <scheme val="minor"/>
    </font>
    <font>
      <sz val="12"/>
      <color theme="1"/>
      <name val="Arial"/>
      <family val="2"/>
    </font>
    <font>
      <i/>
      <sz val="12"/>
      <color theme="1"/>
      <name val="Arial"/>
      <family val="2"/>
    </font>
    <font>
      <b/>
      <sz val="60"/>
      <color theme="1"/>
      <name val="Arial"/>
      <family val="2"/>
    </font>
    <font>
      <sz val="13.3"/>
      <color theme="1"/>
      <name val="Arial"/>
      <family val="2"/>
    </font>
    <font>
      <b/>
      <sz val="10"/>
      <color theme="1"/>
      <name val="Arial"/>
      <family val="2"/>
    </font>
    <font>
      <b/>
      <sz val="16"/>
      <color theme="1"/>
      <name val="Arial"/>
      <family val="2"/>
    </font>
    <font>
      <sz val="16"/>
      <color theme="1"/>
      <name val="Arial"/>
      <family val="2"/>
    </font>
    <font>
      <sz val="18"/>
      <color indexed="8"/>
      <name val="Arial Black"/>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s>
  <borders count="1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ck">
        <color indexed="64"/>
      </left>
      <right/>
      <top/>
      <bottom/>
      <diagonal/>
    </border>
    <border>
      <left/>
      <right style="thick">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top style="medium">
        <color indexed="64"/>
      </top>
      <bottom style="thin">
        <color indexed="64"/>
      </bottom>
      <diagonal/>
    </border>
    <border>
      <left/>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ck">
        <color indexed="64"/>
      </left>
      <right/>
      <top/>
      <bottom style="thin">
        <color indexed="64"/>
      </bottom>
      <diagonal/>
    </border>
    <border>
      <left style="medium">
        <color indexed="64"/>
      </left>
      <right/>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ck">
        <color indexed="64"/>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thin">
        <color indexed="64"/>
      </top>
      <bottom/>
      <diagonal/>
    </border>
    <border>
      <left style="thin">
        <color indexed="64"/>
      </left>
      <right/>
      <top style="medium">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medium">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style="medium">
        <color indexed="64"/>
      </right>
      <top style="medium">
        <color indexed="64"/>
      </top>
      <bottom style="medium">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ck">
        <color indexed="64"/>
      </right>
      <top/>
      <bottom style="thick">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ck">
        <color indexed="64"/>
      </right>
      <top style="thick">
        <color indexed="64"/>
      </top>
      <bottom style="thick">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n">
        <color indexed="64"/>
      </right>
      <top/>
      <bottom style="medium">
        <color indexed="64"/>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ck">
        <color indexed="64"/>
      </right>
      <top style="thick">
        <color indexed="64"/>
      </top>
      <bottom/>
      <diagonal/>
    </border>
    <border>
      <left/>
      <right/>
      <top style="medium">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n">
        <color indexed="64"/>
      </bottom>
      <diagonal/>
    </border>
    <border>
      <left style="medium">
        <color indexed="64"/>
      </left>
      <right/>
      <top style="thick">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thick">
        <color indexed="64"/>
      </right>
      <top style="thick">
        <color indexed="64"/>
      </top>
      <bottom style="thin">
        <color indexed="64"/>
      </bottom>
      <diagonal/>
    </border>
    <border>
      <left/>
      <right style="thick">
        <color indexed="64"/>
      </right>
      <top style="thick">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48"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0" borderId="0"/>
  </cellStyleXfs>
  <cellXfs count="839">
    <xf numFmtId="0" fontId="0" fillId="0" borderId="0" xfId="0"/>
    <xf numFmtId="0" fontId="0" fillId="0" borderId="0" xfId="0" applyFill="1"/>
    <xf numFmtId="0" fontId="27" fillId="0" borderId="0" xfId="0" applyFont="1" applyFill="1" applyAlignment="1">
      <alignment horizontal="left" vertical="center"/>
    </xf>
    <xf numFmtId="0" fontId="27" fillId="0" borderId="0" xfId="0" applyFont="1" applyFill="1" applyAlignment="1">
      <alignment horizontal="right"/>
    </xf>
    <xf numFmtId="1" fontId="27" fillId="0" borderId="0" xfId="0" applyNumberFormat="1" applyFont="1" applyFill="1" applyAlignment="1">
      <alignment horizontal="left" vertical="center"/>
    </xf>
    <xf numFmtId="0" fontId="27" fillId="0" borderId="0" xfId="0" applyFont="1" applyFill="1" applyAlignment="1">
      <alignment horizontal="right" vertical="center"/>
    </xf>
    <xf numFmtId="0" fontId="24" fillId="0" borderId="0" xfId="39" applyFont="1" applyBorder="1"/>
    <xf numFmtId="0" fontId="24" fillId="0" borderId="0" xfId="39" applyBorder="1"/>
    <xf numFmtId="0" fontId="24" fillId="0" borderId="0" xfId="39"/>
    <xf numFmtId="0" fontId="24" fillId="0" borderId="0" xfId="39" applyFont="1" applyBorder="1" applyAlignment="1">
      <alignment horizontal="center" vertical="center"/>
    </xf>
    <xf numFmtId="15" fontId="24" fillId="0" borderId="0" xfId="39" applyNumberFormat="1" applyFont="1" applyBorder="1" applyAlignment="1">
      <alignment horizontal="left"/>
    </xf>
    <xf numFmtId="0" fontId="24" fillId="0" borderId="0" xfId="39" applyFont="1" applyBorder="1" applyAlignment="1">
      <alignment horizontal="left"/>
    </xf>
    <xf numFmtId="0" fontId="22" fillId="0" borderId="0" xfId="39" applyFont="1" applyBorder="1" applyAlignment="1">
      <alignment horizontal="left"/>
    </xf>
    <xf numFmtId="15" fontId="23" fillId="0" borderId="0" xfId="39" applyNumberFormat="1" applyFont="1" applyBorder="1" applyAlignment="1">
      <alignment horizontal="left"/>
    </xf>
    <xf numFmtId="0" fontId="23" fillId="0" borderId="0" xfId="39" applyFont="1" applyBorder="1" applyAlignment="1">
      <alignment horizontal="left"/>
    </xf>
    <xf numFmtId="0" fontId="26" fillId="0" borderId="0" xfId="39" applyFont="1" applyBorder="1"/>
    <xf numFmtId="0" fontId="26" fillId="0" borderId="0" xfId="39" applyFont="1" applyBorder="1" applyAlignment="1">
      <alignment horizontal="left" vertical="center"/>
    </xf>
    <xf numFmtId="0" fontId="24" fillId="0" borderId="0" xfId="39" applyFill="1"/>
    <xf numFmtId="0" fontId="27" fillId="0" borderId="0" xfId="39" applyFont="1" applyFill="1"/>
    <xf numFmtId="0" fontId="27" fillId="0" borderId="0" xfId="39" applyFont="1" applyFill="1" applyAlignment="1">
      <alignment horizontal="center"/>
    </xf>
    <xf numFmtId="0" fontId="48" fillId="0" borderId="0" xfId="40"/>
    <xf numFmtId="0" fontId="48" fillId="0" borderId="0" xfId="40" applyAlignment="1">
      <alignment horizontal="center"/>
    </xf>
    <xf numFmtId="0" fontId="27" fillId="0" borderId="0" xfId="0" applyFont="1" applyAlignment="1">
      <alignment horizontal="left" vertical="center"/>
    </xf>
    <xf numFmtId="1" fontId="27" fillId="0" borderId="0" xfId="0" applyNumberFormat="1" applyFont="1" applyAlignment="1">
      <alignment horizontal="left" vertical="center"/>
    </xf>
    <xf numFmtId="1" fontId="27" fillId="0" borderId="0" xfId="0" applyNumberFormat="1" applyFont="1" applyFill="1" applyAlignment="1">
      <alignment horizontal="right" vertical="center"/>
    </xf>
    <xf numFmtId="0" fontId="23" fillId="0" borderId="0" xfId="39" applyFont="1" applyBorder="1" applyAlignment="1">
      <alignment horizontal="left" vertical="center"/>
    </xf>
    <xf numFmtId="0" fontId="30" fillId="0" borderId="10" xfId="40" applyFont="1" applyBorder="1" applyAlignment="1">
      <alignment horizontal="center" vertical="center"/>
    </xf>
    <xf numFmtId="0" fontId="30" fillId="0" borderId="11" xfId="40" applyFont="1" applyBorder="1" applyAlignment="1">
      <alignment horizontal="center" vertical="center"/>
    </xf>
    <xf numFmtId="0" fontId="30" fillId="0" borderId="12" xfId="40" applyFont="1" applyBorder="1" applyAlignment="1">
      <alignment horizontal="center" vertical="center"/>
    </xf>
    <xf numFmtId="0" fontId="30" fillId="0" borderId="13" xfId="40" applyFont="1" applyBorder="1" applyAlignment="1">
      <alignment horizontal="center" vertical="center"/>
    </xf>
    <xf numFmtId="0" fontId="30" fillId="0" borderId="14" xfId="40" applyFont="1" applyBorder="1" applyAlignment="1">
      <alignment horizontal="center" vertical="center"/>
    </xf>
    <xf numFmtId="0" fontId="33" fillId="0" borderId="15" xfId="40" applyFont="1" applyBorder="1" applyAlignment="1">
      <alignment horizontal="center" vertical="center"/>
    </xf>
    <xf numFmtId="0" fontId="33" fillId="0" borderId="16" xfId="40" applyFont="1" applyBorder="1" applyAlignment="1">
      <alignment horizontal="center" vertical="center"/>
    </xf>
    <xf numFmtId="0" fontId="33" fillId="0" borderId="17" xfId="40" applyFont="1" applyBorder="1" applyAlignment="1">
      <alignment horizontal="center" vertical="center"/>
    </xf>
    <xf numFmtId="0" fontId="33" fillId="0" borderId="18" xfId="40" applyFont="1" applyBorder="1" applyAlignment="1">
      <alignment horizontal="center" vertical="center"/>
    </xf>
    <xf numFmtId="0" fontId="33" fillId="0" borderId="19" xfId="40" applyFont="1" applyBorder="1" applyAlignment="1">
      <alignment horizontal="center" vertical="center"/>
    </xf>
    <xf numFmtId="0" fontId="33" fillId="0" borderId="20" xfId="40" applyFont="1" applyBorder="1" applyAlignment="1">
      <alignment horizontal="center" vertical="center"/>
    </xf>
    <xf numFmtId="0" fontId="28" fillId="0" borderId="17" xfId="39" applyFont="1" applyBorder="1" applyAlignment="1">
      <alignment horizontal="center" vertical="center"/>
    </xf>
    <xf numFmtId="0" fontId="28" fillId="0" borderId="21" xfId="40" applyFont="1" applyBorder="1" applyAlignment="1">
      <alignment horizontal="left" vertical="center"/>
    </xf>
    <xf numFmtId="0" fontId="28" fillId="0" borderId="22" xfId="39" applyFont="1" applyBorder="1" applyAlignment="1">
      <alignment horizontal="left" vertical="center"/>
    </xf>
    <xf numFmtId="0" fontId="28" fillId="0" borderId="18" xfId="39" applyFont="1" applyBorder="1" applyAlignment="1">
      <alignment horizontal="center" vertical="center"/>
    </xf>
    <xf numFmtId="0" fontId="28" fillId="0" borderId="22" xfId="40" applyFont="1" applyBorder="1" applyAlignment="1">
      <alignment horizontal="left" vertical="center"/>
    </xf>
    <xf numFmtId="0" fontId="28" fillId="0" borderId="23" xfId="39" applyFont="1" applyBorder="1" applyAlignment="1">
      <alignment horizontal="center" vertical="center"/>
    </xf>
    <xf numFmtId="0" fontId="33" fillId="0" borderId="24" xfId="40" applyFont="1" applyBorder="1" applyAlignment="1">
      <alignment horizontal="center" vertical="center"/>
    </xf>
    <xf numFmtId="0" fontId="49" fillId="0" borderId="0" xfId="0" applyFont="1"/>
    <xf numFmtId="0" fontId="33" fillId="0" borderId="25" xfId="40" applyFont="1" applyBorder="1" applyAlignment="1">
      <alignment horizontal="center" vertical="center"/>
    </xf>
    <xf numFmtId="0" fontId="28" fillId="0" borderId="25" xfId="39" applyFont="1" applyBorder="1" applyAlignment="1">
      <alignment horizontal="center" vertical="center"/>
    </xf>
    <xf numFmtId="0" fontId="33" fillId="0" borderId="26" xfId="40" applyFont="1" applyBorder="1" applyAlignment="1">
      <alignment horizontal="center" vertical="center"/>
    </xf>
    <xf numFmtId="0" fontId="33" fillId="0" borderId="23" xfId="40" applyFont="1" applyBorder="1" applyAlignment="1">
      <alignment horizontal="center" vertical="center"/>
    </xf>
    <xf numFmtId="0" fontId="48" fillId="0" borderId="0" xfId="40" applyBorder="1" applyAlignment="1">
      <alignment horizontal="center"/>
    </xf>
    <xf numFmtId="0" fontId="48" fillId="0" borderId="0" xfId="40" applyBorder="1"/>
    <xf numFmtId="0" fontId="24" fillId="0" borderId="0" xfId="39" applyFont="1" applyBorder="1" applyAlignment="1">
      <alignment horizontal="left" vertical="center"/>
    </xf>
    <xf numFmtId="0" fontId="23" fillId="0" borderId="10" xfId="39" applyFont="1" applyBorder="1" applyAlignment="1">
      <alignment horizontal="left" vertical="center"/>
    </xf>
    <xf numFmtId="0" fontId="23" fillId="0" borderId="12" xfId="39" applyFont="1" applyBorder="1" applyAlignment="1">
      <alignment horizontal="left" vertical="center"/>
    </xf>
    <xf numFmtId="0" fontId="27" fillId="0" borderId="0" xfId="39" applyFont="1" applyFill="1" applyBorder="1" applyAlignment="1">
      <alignment horizontal="center" vertical="center"/>
    </xf>
    <xf numFmtId="0" fontId="27" fillId="0" borderId="0" xfId="39" applyFont="1" applyFill="1" applyBorder="1" applyAlignment="1">
      <alignment horizontal="left" vertical="center" indent="1"/>
    </xf>
    <xf numFmtId="0" fontId="27" fillId="0" borderId="0" xfId="39" quotePrefix="1" applyFont="1" applyFill="1" applyBorder="1" applyAlignment="1">
      <alignment horizontal="center" vertical="center"/>
    </xf>
    <xf numFmtId="0" fontId="33" fillId="0" borderId="27" xfId="40" applyFont="1" applyBorder="1" applyAlignment="1">
      <alignment horizontal="center" vertical="center"/>
    </xf>
    <xf numFmtId="0" fontId="48" fillId="0" borderId="28" xfId="40" applyBorder="1"/>
    <xf numFmtId="0" fontId="48" fillId="0" borderId="29" xfId="40" applyBorder="1"/>
    <xf numFmtId="0" fontId="32" fillId="0" borderId="30" xfId="40" applyFont="1" applyBorder="1" applyAlignment="1">
      <alignment horizontal="center" vertical="center"/>
    </xf>
    <xf numFmtId="0" fontId="32" fillId="0" borderId="31" xfId="40" applyFont="1" applyBorder="1" applyAlignment="1">
      <alignment horizontal="center" vertical="center"/>
    </xf>
    <xf numFmtId="0" fontId="50" fillId="0" borderId="32" xfId="40" applyFont="1" applyBorder="1" applyAlignment="1">
      <alignment horizontal="center" vertical="center"/>
    </xf>
    <xf numFmtId="0" fontId="28" fillId="0" borderId="33" xfId="39" applyFont="1" applyBorder="1" applyAlignment="1">
      <alignment horizontal="center" vertical="center"/>
    </xf>
    <xf numFmtId="0" fontId="33" fillId="0" borderId="33" xfId="40" applyFont="1" applyBorder="1" applyAlignment="1">
      <alignment horizontal="center" vertical="center"/>
    </xf>
    <xf numFmtId="0" fontId="33" fillId="0" borderId="34" xfId="40" applyFont="1" applyBorder="1" applyAlignment="1">
      <alignment horizontal="center" vertical="center"/>
    </xf>
    <xf numFmtId="0" fontId="28" fillId="0" borderId="35" xfId="40" applyFont="1" applyBorder="1" applyAlignment="1">
      <alignment horizontal="left" vertical="center"/>
    </xf>
    <xf numFmtId="0" fontId="28" fillId="0" borderId="36" xfId="39" applyFont="1" applyBorder="1" applyAlignment="1">
      <alignment horizontal="center" vertical="center"/>
    </xf>
    <xf numFmtId="0" fontId="33" fillId="0" borderId="37" xfId="40" applyFont="1" applyBorder="1" applyAlignment="1">
      <alignment horizontal="center" vertical="center"/>
    </xf>
    <xf numFmtId="0" fontId="33" fillId="0" borderId="36" xfId="40" applyFont="1" applyBorder="1" applyAlignment="1">
      <alignment horizontal="center" vertical="center"/>
    </xf>
    <xf numFmtId="0" fontId="33" fillId="0" borderId="38" xfId="40" applyFont="1" applyBorder="1" applyAlignment="1">
      <alignment horizontal="center" vertical="center"/>
    </xf>
    <xf numFmtId="0" fontId="33" fillId="0" borderId="35" xfId="40" applyFont="1" applyBorder="1" applyAlignment="1">
      <alignment horizontal="left"/>
    </xf>
    <xf numFmtId="0" fontId="34" fillId="0" borderId="40" xfId="40" applyFont="1" applyBorder="1" applyAlignment="1">
      <alignment horizontal="center" vertical="center"/>
    </xf>
    <xf numFmtId="0" fontId="34" fillId="0" borderId="41" xfId="40" applyFont="1" applyBorder="1" applyAlignment="1">
      <alignment horizontal="center" vertical="center"/>
    </xf>
    <xf numFmtId="0" fontId="34" fillId="0" borderId="42" xfId="40" applyFont="1" applyBorder="1" applyAlignment="1">
      <alignment horizontal="center" vertical="center"/>
    </xf>
    <xf numFmtId="0" fontId="34" fillId="0" borderId="43" xfId="40" applyFont="1" applyBorder="1" applyAlignment="1">
      <alignment horizontal="center" vertical="center"/>
    </xf>
    <xf numFmtId="0" fontId="50" fillId="0" borderId="44" xfId="40" applyFont="1" applyBorder="1" applyAlignment="1">
      <alignment horizontal="center" vertical="center"/>
    </xf>
    <xf numFmtId="0" fontId="50" fillId="0" borderId="45" xfId="40" applyFont="1" applyBorder="1" applyAlignment="1">
      <alignment horizontal="center" vertical="center"/>
    </xf>
    <xf numFmtId="0" fontId="28" fillId="0" borderId="21" xfId="39" applyFont="1" applyBorder="1" applyAlignment="1">
      <alignment horizontal="left" vertical="center"/>
    </xf>
    <xf numFmtId="0" fontId="28" fillId="0" borderId="46" xfId="39" applyFont="1" applyBorder="1" applyAlignment="1">
      <alignment horizontal="left" vertical="center"/>
    </xf>
    <xf numFmtId="0" fontId="28" fillId="0" borderId="47" xfId="40" applyFont="1" applyBorder="1" applyAlignment="1">
      <alignment horizontal="left" vertical="center"/>
    </xf>
    <xf numFmtId="0" fontId="23" fillId="0" borderId="23" xfId="39" applyFont="1" applyBorder="1" applyAlignment="1">
      <alignment horizontal="center" vertical="center"/>
    </xf>
    <xf numFmtId="0" fontId="23" fillId="0" borderId="24" xfId="39" applyFont="1" applyBorder="1" applyAlignment="1">
      <alignment horizontal="center" vertical="center"/>
    </xf>
    <xf numFmtId="0" fontId="23" fillId="0" borderId="49" xfId="39" applyFont="1" applyBorder="1" applyAlignment="1">
      <alignment horizontal="center" vertical="center"/>
    </xf>
    <xf numFmtId="0" fontId="23" fillId="0" borderId="11" xfId="39" applyFont="1" applyBorder="1" applyAlignment="1">
      <alignment horizontal="center" vertical="center"/>
    </xf>
    <xf numFmtId="0" fontId="23" fillId="0" borderId="50" xfId="39" applyFont="1" applyBorder="1" applyAlignment="1">
      <alignment horizontal="center" vertical="center"/>
    </xf>
    <xf numFmtId="0" fontId="24" fillId="0" borderId="0" xfId="39" applyBorder="1" applyAlignment="1">
      <alignment horizontal="center" vertical="center"/>
    </xf>
    <xf numFmtId="0" fontId="23" fillId="0" borderId="51" xfId="39" applyFont="1" applyBorder="1" applyAlignment="1">
      <alignment horizontal="center" vertical="center"/>
    </xf>
    <xf numFmtId="0" fontId="23" fillId="0" borderId="16" xfId="39" applyFont="1" applyBorder="1" applyAlignment="1">
      <alignment horizontal="center" vertical="center"/>
    </xf>
    <xf numFmtId="0" fontId="23" fillId="0" borderId="15" xfId="39" applyFont="1" applyBorder="1" applyAlignment="1">
      <alignment horizontal="center" vertical="center"/>
    </xf>
    <xf numFmtId="0" fontId="23" fillId="0" borderId="52" xfId="39" applyFont="1" applyBorder="1" applyAlignment="1">
      <alignment horizontal="center" vertical="center"/>
    </xf>
    <xf numFmtId="0" fontId="23" fillId="0" borderId="48" xfId="39" applyFont="1" applyBorder="1" applyAlignment="1">
      <alignment horizontal="left" vertical="center"/>
    </xf>
    <xf numFmtId="0" fontId="23" fillId="0" borderId="53" xfId="39" applyFont="1" applyBorder="1" applyAlignment="1">
      <alignment horizontal="left" vertical="center"/>
    </xf>
    <xf numFmtId="0" fontId="23" fillId="0" borderId="0" xfId="0" applyFont="1" applyAlignment="1">
      <alignment horizontal="left" vertical="center"/>
    </xf>
    <xf numFmtId="0" fontId="23" fillId="0" borderId="0" xfId="39" applyFont="1" applyFill="1"/>
    <xf numFmtId="0" fontId="26" fillId="0" borderId="0" xfId="0" applyFont="1" applyAlignment="1">
      <alignment horizontal="left" vertical="center"/>
    </xf>
    <xf numFmtId="0" fontId="26" fillId="0" borderId="0" xfId="39" applyFont="1"/>
    <xf numFmtId="0" fontId="23" fillId="0" borderId="0" xfId="39" applyFont="1"/>
    <xf numFmtId="0" fontId="23" fillId="0" borderId="12" xfId="39" applyFont="1" applyBorder="1" applyAlignment="1">
      <alignment horizontal="center" vertical="center"/>
    </xf>
    <xf numFmtId="0" fontId="33" fillId="0" borderId="54" xfId="40" applyFont="1" applyBorder="1" applyAlignment="1">
      <alignment horizontal="center" vertical="center"/>
    </xf>
    <xf numFmtId="0" fontId="23" fillId="0" borderId="17" xfId="39" applyFont="1" applyBorder="1" applyAlignment="1">
      <alignment horizontal="center" vertical="center"/>
    </xf>
    <xf numFmtId="0" fontId="23" fillId="0" borderId="18" xfId="39" applyFont="1" applyBorder="1" applyAlignment="1">
      <alignment horizontal="center" vertical="center"/>
    </xf>
    <xf numFmtId="0" fontId="23" fillId="0" borderId="55" xfId="39" applyFont="1" applyBorder="1" applyAlignment="1">
      <alignment horizontal="center" vertical="center"/>
    </xf>
    <xf numFmtId="0" fontId="23" fillId="0" borderId="56" xfId="39" applyFont="1" applyBorder="1" applyAlignment="1">
      <alignment horizontal="left" vertical="center"/>
    </xf>
    <xf numFmtId="0" fontId="23" fillId="0" borderId="57" xfId="39" applyFont="1" applyBorder="1" applyAlignment="1">
      <alignment horizontal="center" vertical="center"/>
    </xf>
    <xf numFmtId="0" fontId="23" fillId="0" borderId="58" xfId="39" applyFont="1" applyBorder="1" applyAlignment="1">
      <alignment horizontal="center" vertical="center"/>
    </xf>
    <xf numFmtId="0" fontId="23" fillId="0" borderId="51" xfId="39" applyFont="1" applyBorder="1" applyAlignment="1">
      <alignment horizontal="left" vertical="center"/>
    </xf>
    <xf numFmtId="0" fontId="48" fillId="0" borderId="56" xfId="0" quotePrefix="1" applyFont="1" applyBorder="1" applyAlignment="1">
      <alignment horizontal="center" vertical="center"/>
    </xf>
    <xf numFmtId="0" fontId="48" fillId="0" borderId="59" xfId="0" quotePrefix="1" applyFont="1" applyBorder="1" applyAlignment="1">
      <alignment horizontal="center" vertical="center"/>
    </xf>
    <xf numFmtId="0" fontId="26" fillId="0" borderId="60" xfId="39" applyFont="1" applyBorder="1" applyAlignment="1">
      <alignment horizontal="center" vertical="center"/>
    </xf>
    <xf numFmtId="0" fontId="26" fillId="0" borderId="61" xfId="39" applyFont="1" applyBorder="1" applyAlignment="1">
      <alignment vertical="center"/>
    </xf>
    <xf numFmtId="0" fontId="48" fillId="0" borderId="48" xfId="0" applyFont="1" applyBorder="1" applyAlignment="1">
      <alignment horizontal="center"/>
    </xf>
    <xf numFmtId="0" fontId="48" fillId="0" borderId="24" xfId="0" applyFont="1" applyBorder="1" applyAlignment="1">
      <alignment horizontal="center"/>
    </xf>
    <xf numFmtId="0" fontId="26" fillId="0" borderId="62" xfId="39" applyFont="1" applyBorder="1" applyAlignment="1">
      <alignment horizontal="center" vertical="center"/>
    </xf>
    <xf numFmtId="0" fontId="26" fillId="0" borderId="54" xfId="39" applyFont="1" applyBorder="1" applyAlignment="1">
      <alignment vertical="center"/>
    </xf>
    <xf numFmtId="0" fontId="48" fillId="0" borderId="51" xfId="0" applyFont="1" applyBorder="1" applyAlignment="1">
      <alignment horizontal="center" vertical="center"/>
    </xf>
    <xf numFmtId="0" fontId="48" fillId="0" borderId="18" xfId="0" applyFont="1" applyBorder="1" applyAlignment="1">
      <alignment horizontal="center"/>
    </xf>
    <xf numFmtId="0" fontId="48" fillId="0" borderId="54" xfId="0" applyFont="1" applyBorder="1"/>
    <xf numFmtId="0" fontId="26" fillId="0" borderId="54" xfId="39" applyFont="1" applyFill="1" applyBorder="1" applyAlignment="1">
      <alignment horizontal="left" vertical="center"/>
    </xf>
    <xf numFmtId="0" fontId="48" fillId="0" borderId="18" xfId="0" applyFont="1" applyBorder="1" applyAlignment="1">
      <alignment horizontal="center" vertical="center"/>
    </xf>
    <xf numFmtId="0" fontId="26" fillId="0" borderId="65" xfId="39" applyFont="1" applyBorder="1" applyAlignment="1">
      <alignment vertical="center"/>
    </xf>
    <xf numFmtId="0" fontId="48" fillId="0" borderId="38" xfId="0" applyFont="1" applyBorder="1" applyAlignment="1">
      <alignment horizontal="center"/>
    </xf>
    <xf numFmtId="0" fontId="23" fillId="0" borderId="63" xfId="39" applyFont="1" applyBorder="1" applyAlignment="1">
      <alignment horizontal="center" vertical="center"/>
    </xf>
    <xf numFmtId="0" fontId="38" fillId="0" borderId="12" xfId="39" applyFont="1" applyBorder="1" applyAlignment="1">
      <alignment horizontal="center" vertical="center" wrapText="1"/>
    </xf>
    <xf numFmtId="16" fontId="48" fillId="0" borderId="56" xfId="0" quotePrefix="1" applyNumberFormat="1" applyFont="1" applyFill="1" applyBorder="1" applyAlignment="1">
      <alignment horizontal="center" vertical="center"/>
    </xf>
    <xf numFmtId="0" fontId="48" fillId="0" borderId="56" xfId="0" quotePrefix="1" applyFont="1" applyFill="1" applyBorder="1" applyAlignment="1">
      <alignment horizontal="center" vertical="center"/>
    </xf>
    <xf numFmtId="0" fontId="48" fillId="0" borderId="68" xfId="0" quotePrefix="1" applyFont="1" applyBorder="1" applyAlignment="1">
      <alignment horizontal="center" vertical="center"/>
    </xf>
    <xf numFmtId="0" fontId="48" fillId="0" borderId="48" xfId="0" applyFont="1" applyFill="1" applyBorder="1" applyAlignment="1">
      <alignment horizontal="center" vertical="center"/>
    </xf>
    <xf numFmtId="0" fontId="48" fillId="0" borderId="51" xfId="0" applyFont="1" applyFill="1" applyBorder="1" applyAlignment="1">
      <alignment horizontal="center" vertical="center"/>
    </xf>
    <xf numFmtId="0" fontId="48" fillId="0" borderId="18" xfId="0" applyFont="1" applyFill="1" applyBorder="1" applyAlignment="1">
      <alignment horizontal="center" vertical="center"/>
    </xf>
    <xf numFmtId="0" fontId="50" fillId="0" borderId="70" xfId="40" applyFont="1" applyBorder="1" applyAlignment="1">
      <alignment horizontal="center" vertical="center"/>
    </xf>
    <xf numFmtId="0" fontId="24" fillId="0" borderId="71" xfId="39" applyFont="1" applyBorder="1" applyAlignment="1">
      <alignment horizontal="left"/>
    </xf>
    <xf numFmtId="0" fontId="24" fillId="0" borderId="72" xfId="39" applyFont="1" applyBorder="1" applyAlignment="1">
      <alignment horizontal="left"/>
    </xf>
    <xf numFmtId="0" fontId="24" fillId="0" borderId="72" xfId="39" applyFont="1" applyBorder="1" applyAlignment="1">
      <alignment horizontal="left" vertical="center"/>
    </xf>
    <xf numFmtId="0" fontId="24" fillId="0" borderId="73" xfId="39" applyBorder="1" applyAlignment="1">
      <alignment horizontal="left"/>
    </xf>
    <xf numFmtId="0" fontId="21" fillId="0" borderId="28" xfId="39" applyFont="1" applyBorder="1" applyAlignment="1">
      <alignment horizontal="left" vertical="center"/>
    </xf>
    <xf numFmtId="0" fontId="24" fillId="0" borderId="29" xfId="39" applyBorder="1" applyAlignment="1">
      <alignment horizontal="left"/>
    </xf>
    <xf numFmtId="0" fontId="24" fillId="0" borderId="28" xfId="39" applyFont="1" applyBorder="1" applyAlignment="1">
      <alignment horizontal="left"/>
    </xf>
    <xf numFmtId="0" fontId="24" fillId="0" borderId="74" xfId="39" applyBorder="1" applyAlignment="1">
      <alignment horizontal="left"/>
    </xf>
    <xf numFmtId="0" fontId="24" fillId="0" borderId="75" xfId="39" applyBorder="1" applyAlignment="1">
      <alignment horizontal="left"/>
    </xf>
    <xf numFmtId="0" fontId="24" fillId="0" borderId="76" xfId="39" applyBorder="1" applyAlignment="1">
      <alignment horizontal="left"/>
    </xf>
    <xf numFmtId="0" fontId="51" fillId="0" borderId="77" xfId="0" applyFont="1" applyFill="1" applyBorder="1" applyAlignment="1">
      <alignment horizontal="center" vertical="center"/>
    </xf>
    <xf numFmtId="0" fontId="51" fillId="0" borderId="78" xfId="0" applyFont="1" applyBorder="1" applyAlignment="1">
      <alignment horizontal="center" vertical="center"/>
    </xf>
    <xf numFmtId="0" fontId="51" fillId="0" borderId="79" xfId="0" applyFont="1" applyFill="1" applyBorder="1" applyAlignment="1">
      <alignment horizontal="center" vertical="center"/>
    </xf>
    <xf numFmtId="0" fontId="51" fillId="0" borderId="77" xfId="0" applyFont="1" applyBorder="1" applyAlignment="1">
      <alignment horizontal="center" vertical="center"/>
    </xf>
    <xf numFmtId="0" fontId="51" fillId="0" borderId="80" xfId="0" applyFont="1" applyBorder="1" applyAlignment="1">
      <alignment horizontal="center" vertical="center"/>
    </xf>
    <xf numFmtId="0" fontId="51" fillId="0" borderId="81" xfId="0" applyFont="1" applyBorder="1" applyAlignment="1">
      <alignment horizontal="center" vertical="center"/>
    </xf>
    <xf numFmtId="0" fontId="51" fillId="0" borderId="79" xfId="0" applyFont="1" applyBorder="1" applyAlignment="1">
      <alignment horizontal="center" vertical="center"/>
    </xf>
    <xf numFmtId="0" fontId="48" fillId="0" borderId="67" xfId="0" applyFont="1" applyBorder="1" applyAlignment="1">
      <alignment horizontal="center" vertical="center"/>
    </xf>
    <xf numFmtId="0" fontId="48" fillId="0" borderId="38" xfId="0" applyFont="1" applyBorder="1" applyAlignment="1">
      <alignment horizontal="center" vertical="center"/>
    </xf>
    <xf numFmtId="16" fontId="48" fillId="0" borderId="49" xfId="0" quotePrefix="1" applyNumberFormat="1" applyFont="1" applyBorder="1" applyAlignment="1">
      <alignment horizontal="center" vertical="center"/>
    </xf>
    <xf numFmtId="0" fontId="48" fillId="0" borderId="0" xfId="0" applyFont="1" applyBorder="1" applyAlignment="1">
      <alignment horizontal="center" vertical="center"/>
    </xf>
    <xf numFmtId="0" fontId="51" fillId="0" borderId="78" xfId="0" applyFont="1" applyFill="1" applyBorder="1" applyAlignment="1">
      <alignment horizontal="center" vertical="center"/>
    </xf>
    <xf numFmtId="0" fontId="26" fillId="0" borderId="82" xfId="39" applyFont="1" applyBorder="1" applyAlignment="1">
      <alignment horizontal="center" vertical="center"/>
    </xf>
    <xf numFmtId="0" fontId="26" fillId="0" borderId="51" xfId="0" applyFont="1" applyBorder="1" applyAlignment="1">
      <alignment horizontal="center" vertical="center"/>
    </xf>
    <xf numFmtId="0" fontId="23" fillId="0" borderId="59" xfId="39" applyFont="1" applyBorder="1" applyAlignment="1">
      <alignment horizontal="center" vertical="center"/>
    </xf>
    <xf numFmtId="0" fontId="26" fillId="0" borderId="29" xfId="39" applyFont="1" applyBorder="1" applyAlignment="1">
      <alignment horizontal="left"/>
    </xf>
    <xf numFmtId="0" fontId="26" fillId="0" borderId="61" xfId="39" applyFont="1" applyFill="1" applyBorder="1" applyAlignment="1">
      <alignment vertical="center"/>
    </xf>
    <xf numFmtId="0" fontId="26" fillId="0" borderId="54" xfId="39" applyFont="1" applyFill="1" applyBorder="1" applyAlignment="1">
      <alignment vertical="center"/>
    </xf>
    <xf numFmtId="0" fontId="48" fillId="0" borderId="48" xfId="0" applyFont="1" applyBorder="1" applyAlignment="1">
      <alignment horizontal="center" vertical="center"/>
    </xf>
    <xf numFmtId="0" fontId="48" fillId="0" borderId="62" xfId="0" applyFont="1" applyBorder="1" applyAlignment="1">
      <alignment horizontal="center" vertical="center"/>
    </xf>
    <xf numFmtId="0" fontId="48" fillId="0" borderId="60" xfId="0" applyFont="1" applyBorder="1" applyAlignment="1">
      <alignment horizontal="center" vertical="center"/>
    </xf>
    <xf numFmtId="0" fontId="0" fillId="0" borderId="0" xfId="0" applyAlignment="1">
      <alignment horizontal="center"/>
    </xf>
    <xf numFmtId="0" fontId="0" fillId="0" borderId="51" xfId="0" applyBorder="1" applyAlignment="1">
      <alignment horizontal="center" vertical="center"/>
    </xf>
    <xf numFmtId="0" fontId="0" fillId="0" borderId="83" xfId="0" applyBorder="1"/>
    <xf numFmtId="0" fontId="0" fillId="0" borderId="84" xfId="0" applyBorder="1"/>
    <xf numFmtId="0" fontId="0" fillId="0" borderId="84" xfId="0" applyBorder="1" applyAlignment="1">
      <alignment horizontal="center"/>
    </xf>
    <xf numFmtId="0" fontId="26" fillId="0" borderId="63" xfId="39" applyFont="1" applyBorder="1" applyAlignment="1">
      <alignment vertical="center"/>
    </xf>
    <xf numFmtId="0" fontId="0" fillId="0" borderId="0" xfId="0" applyAlignment="1">
      <alignment horizontal="center" vertical="center"/>
    </xf>
    <xf numFmtId="0" fontId="48" fillId="0" borderId="22" xfId="0" applyFont="1" applyBorder="1" applyAlignment="1">
      <alignment horizontal="center" vertical="center"/>
    </xf>
    <xf numFmtId="0" fontId="51" fillId="0" borderId="85" xfId="0" applyFont="1" applyBorder="1" applyAlignment="1">
      <alignment horizontal="center" vertical="center"/>
    </xf>
    <xf numFmtId="0" fontId="51" fillId="0" borderId="86" xfId="0" applyFont="1" applyFill="1" applyBorder="1" applyAlignment="1">
      <alignment horizontal="center" vertical="center"/>
    </xf>
    <xf numFmtId="0" fontId="51" fillId="0" borderId="86" xfId="0" applyFont="1" applyBorder="1" applyAlignment="1">
      <alignment horizontal="center" vertical="center"/>
    </xf>
    <xf numFmtId="0" fontId="51" fillId="0" borderId="87" xfId="0" applyFont="1" applyBorder="1" applyAlignment="1">
      <alignment horizontal="center" vertical="center"/>
    </xf>
    <xf numFmtId="0" fontId="26" fillId="0" borderId="63" xfId="0" applyFont="1" applyBorder="1"/>
    <xf numFmtId="0" fontId="26" fillId="0" borderId="63" xfId="0" applyFont="1" applyFill="1" applyBorder="1"/>
    <xf numFmtId="0" fontId="51" fillId="0" borderId="81" xfId="0" applyFont="1" applyFill="1" applyBorder="1" applyAlignment="1">
      <alignment horizontal="center" vertical="center"/>
    </xf>
    <xf numFmtId="0" fontId="51" fillId="0" borderId="85" xfId="0" applyFont="1" applyBorder="1" applyAlignment="1">
      <alignment horizontal="center"/>
    </xf>
    <xf numFmtId="0" fontId="51" fillId="0" borderId="89" xfId="0" applyFont="1" applyBorder="1" applyAlignment="1">
      <alignment horizontal="center" vertical="center"/>
    </xf>
    <xf numFmtId="0" fontId="51" fillId="0" borderId="81" xfId="0" applyFont="1" applyBorder="1" applyAlignment="1">
      <alignment horizontal="center"/>
    </xf>
    <xf numFmtId="0" fontId="52" fillId="0" borderId="90" xfId="0" applyFont="1" applyBorder="1" applyAlignment="1">
      <alignment horizontal="center" vertical="center"/>
    </xf>
    <xf numFmtId="0" fontId="53" fillId="0" borderId="95" xfId="0" applyFont="1" applyBorder="1" applyAlignment="1">
      <alignment horizontal="center" vertical="center"/>
    </xf>
    <xf numFmtId="0" fontId="51" fillId="0" borderId="85" xfId="0" applyFont="1" applyFill="1" applyBorder="1" applyAlignment="1">
      <alignment horizontal="center" vertical="center"/>
    </xf>
    <xf numFmtId="0" fontId="0" fillId="0" borderId="17" xfId="0" applyBorder="1" applyAlignment="1">
      <alignment horizontal="center" vertical="center"/>
    </xf>
    <xf numFmtId="0" fontId="54" fillId="0" borderId="76" xfId="0" applyFont="1" applyBorder="1" applyAlignment="1">
      <alignment horizontal="center" vertical="center"/>
    </xf>
    <xf numFmtId="0" fontId="51" fillId="0" borderId="87" xfId="0" applyFont="1" applyFill="1" applyBorder="1" applyAlignment="1">
      <alignment horizontal="center" vertical="center"/>
    </xf>
    <xf numFmtId="0" fontId="48" fillId="0" borderId="96" xfId="0" applyFont="1" applyFill="1" applyBorder="1" applyAlignment="1">
      <alignment horizontal="center" vertical="center"/>
    </xf>
    <xf numFmtId="0" fontId="48" fillId="0" borderId="96" xfId="0" applyFont="1" applyBorder="1" applyAlignment="1">
      <alignment horizontal="center" vertical="center"/>
    </xf>
    <xf numFmtId="0" fontId="0" fillId="0" borderId="33" xfId="0" applyBorder="1" applyAlignment="1">
      <alignment horizontal="center" vertical="center"/>
    </xf>
    <xf numFmtId="0" fontId="0" fillId="0" borderId="96" xfId="0" applyBorder="1" applyAlignment="1">
      <alignment horizontal="center" vertical="center"/>
    </xf>
    <xf numFmtId="0" fontId="0" fillId="0" borderId="98" xfId="0" applyBorder="1" applyAlignment="1">
      <alignment horizontal="center" vertical="center"/>
    </xf>
    <xf numFmtId="0" fontId="0" fillId="0" borderId="63" xfId="0" applyBorder="1" applyAlignment="1">
      <alignment horizontal="center" vertical="center"/>
    </xf>
    <xf numFmtId="0" fontId="48" fillId="0" borderId="10" xfId="0" quotePrefix="1" applyFont="1" applyFill="1" applyBorder="1" applyAlignment="1">
      <alignment horizontal="center" vertical="center"/>
    </xf>
    <xf numFmtId="0" fontId="48" fillId="0" borderId="63" xfId="0" applyFont="1" applyBorder="1"/>
    <xf numFmtId="0" fontId="26" fillId="0" borderId="54" xfId="0" applyFont="1" applyBorder="1"/>
    <xf numFmtId="0" fontId="23" fillId="0" borderId="12" xfId="39" applyFont="1" applyBorder="1" applyAlignment="1">
      <alignment horizontal="center" vertical="center" wrapText="1"/>
    </xf>
    <xf numFmtId="0" fontId="23" fillId="0" borderId="0" xfId="39" applyFont="1" applyAlignment="1">
      <alignment horizontal="left" vertical="center"/>
    </xf>
    <xf numFmtId="0" fontId="26" fillId="0" borderId="0" xfId="39" applyFont="1" applyAlignment="1">
      <alignment horizontal="left" vertical="center"/>
    </xf>
    <xf numFmtId="0" fontId="28" fillId="0" borderId="26" xfId="39" applyFont="1" applyBorder="1" applyAlignment="1">
      <alignment horizontal="center" vertical="center"/>
    </xf>
    <xf numFmtId="0" fontId="48" fillId="0" borderId="52" xfId="0" quotePrefix="1" applyFont="1" applyFill="1" applyBorder="1" applyAlignment="1">
      <alignment horizontal="center" vertical="center"/>
    </xf>
    <xf numFmtId="0" fontId="51" fillId="0" borderId="75" xfId="0" applyFont="1" applyBorder="1" applyAlignment="1">
      <alignment horizontal="center" vertical="center"/>
    </xf>
    <xf numFmtId="0" fontId="0" fillId="0" borderId="51" xfId="0" applyBorder="1" applyAlignment="1">
      <alignment horizontal="center"/>
    </xf>
    <xf numFmtId="0" fontId="48" fillId="0" borderId="99" xfId="0" applyFont="1" applyBorder="1" applyAlignment="1">
      <alignment horizontal="center" vertical="center"/>
    </xf>
    <xf numFmtId="0" fontId="26" fillId="0" borderId="40" xfId="0" applyFont="1" applyBorder="1" applyAlignment="1">
      <alignment horizontal="center" vertical="center"/>
    </xf>
    <xf numFmtId="0" fontId="0" fillId="0" borderId="99" xfId="0" applyBorder="1" applyAlignment="1">
      <alignment horizontal="center" vertical="center"/>
    </xf>
    <xf numFmtId="0" fontId="48" fillId="0" borderId="100" xfId="0" applyFont="1" applyBorder="1" applyAlignment="1">
      <alignment horizontal="center" vertical="center"/>
    </xf>
    <xf numFmtId="0" fontId="48" fillId="0" borderId="101" xfId="0" applyFont="1"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8" xfId="0" applyBorder="1" applyAlignment="1">
      <alignment horizontal="center" vertical="center"/>
    </xf>
    <xf numFmtId="0" fontId="48" fillId="0" borderId="17" xfId="0" applyFont="1" applyBorder="1" applyAlignment="1">
      <alignment horizontal="center" vertical="center"/>
    </xf>
    <xf numFmtId="0" fontId="48" fillId="0" borderId="33" xfId="0" applyFont="1" applyBorder="1" applyAlignment="1">
      <alignment horizontal="center" vertical="center"/>
    </xf>
    <xf numFmtId="0" fontId="0" fillId="0" borderId="34" xfId="0" applyBorder="1" applyAlignment="1">
      <alignment horizontal="center" vertical="center"/>
    </xf>
    <xf numFmtId="0" fontId="26" fillId="0" borderId="41" xfId="0" applyFont="1" applyBorder="1" applyAlignment="1">
      <alignment horizontal="center" vertical="center"/>
    </xf>
    <xf numFmtId="0" fontId="51" fillId="0" borderId="89" xfId="0" applyFont="1" applyFill="1" applyBorder="1" applyAlignment="1">
      <alignment horizontal="center" vertical="center"/>
    </xf>
    <xf numFmtId="0" fontId="26" fillId="0" borderId="96" xfId="0" applyFont="1" applyBorder="1" applyAlignment="1">
      <alignment horizontal="center" vertical="center"/>
    </xf>
    <xf numFmtId="0" fontId="26" fillId="24" borderId="54" xfId="39" applyFont="1" applyFill="1" applyBorder="1" applyAlignment="1">
      <alignment vertical="center"/>
    </xf>
    <xf numFmtId="0" fontId="26" fillId="24" borderId="40" xfId="0" applyFont="1" applyFill="1" applyBorder="1" applyAlignment="1">
      <alignment horizontal="center" vertical="center"/>
    </xf>
    <xf numFmtId="0" fontId="23" fillId="0" borderId="0" xfId="39" applyFont="1" applyAlignment="1">
      <alignment vertical="center"/>
    </xf>
    <xf numFmtId="0" fontId="28" fillId="0" borderId="54" xfId="39" applyFont="1" applyBorder="1" applyAlignment="1">
      <alignment horizontal="center" vertical="center"/>
    </xf>
    <xf numFmtId="0" fontId="24" fillId="0" borderId="17" xfId="0" applyFont="1" applyBorder="1" applyAlignment="1">
      <alignment horizontal="center" vertical="center"/>
    </xf>
    <xf numFmtId="0" fontId="48" fillId="0" borderId="61" xfId="0" applyFont="1" applyBorder="1"/>
    <xf numFmtId="0" fontId="26" fillId="0" borderId="105" xfId="39" applyFont="1" applyBorder="1" applyAlignment="1">
      <alignment horizontal="center" vertical="center"/>
    </xf>
    <xf numFmtId="0" fontId="0" fillId="0" borderId="58" xfId="0" applyBorder="1" applyAlignment="1">
      <alignment horizontal="center" vertical="center"/>
    </xf>
    <xf numFmtId="0" fontId="0" fillId="0" borderId="23" xfId="0" applyBorder="1" applyAlignment="1">
      <alignment horizontal="center" vertical="center"/>
    </xf>
    <xf numFmtId="0" fontId="0" fillId="0" borderId="48" xfId="0" applyBorder="1" applyAlignment="1">
      <alignment horizontal="center" vertical="center"/>
    </xf>
    <xf numFmtId="0" fontId="0" fillId="0" borderId="24" xfId="0" applyBorder="1" applyAlignment="1">
      <alignment horizontal="center" vertical="center"/>
    </xf>
    <xf numFmtId="0" fontId="48" fillId="0" borderId="107" xfId="0" applyFont="1" applyBorder="1" applyAlignment="1">
      <alignment horizontal="center" vertical="center"/>
    </xf>
    <xf numFmtId="0" fontId="38" fillId="0" borderId="106" xfId="39" applyFont="1" applyBorder="1" applyAlignment="1">
      <alignment horizontal="center" vertical="center" wrapText="1"/>
    </xf>
    <xf numFmtId="0" fontId="23" fillId="0" borderId="55" xfId="39" applyFont="1" applyBorder="1" applyAlignment="1">
      <alignment horizontal="left" vertical="center"/>
    </xf>
    <xf numFmtId="0" fontId="0" fillId="25" borderId="71" xfId="0" applyFill="1" applyBorder="1"/>
    <xf numFmtId="0" fontId="0" fillId="25" borderId="72" xfId="0" applyFill="1" applyBorder="1"/>
    <xf numFmtId="0" fontId="0" fillId="25" borderId="72" xfId="0" applyFill="1" applyBorder="1" applyAlignment="1">
      <alignment horizontal="center" vertical="center"/>
    </xf>
    <xf numFmtId="0" fontId="0" fillId="25" borderId="73" xfId="0" applyFill="1" applyBorder="1"/>
    <xf numFmtId="0" fontId="0" fillId="25" borderId="28" xfId="0" applyFill="1" applyBorder="1"/>
    <xf numFmtId="0" fontId="0" fillId="25" borderId="29" xfId="0" applyFill="1" applyBorder="1"/>
    <xf numFmtId="0" fontId="39" fillId="0" borderId="108" xfId="0" applyFont="1" applyBorder="1" applyAlignment="1">
      <alignment horizontal="center"/>
    </xf>
    <xf numFmtId="1" fontId="40" fillId="0" borderId="16" xfId="0" applyNumberFormat="1" applyFont="1" applyBorder="1" applyAlignment="1">
      <alignment horizontal="center" vertical="center"/>
    </xf>
    <xf numFmtId="0" fontId="40" fillId="0" borderId="109" xfId="0" applyFont="1" applyBorder="1" applyAlignment="1">
      <alignment horizontal="left" vertical="center"/>
    </xf>
    <xf numFmtId="0" fontId="40" fillId="0" borderId="53" xfId="0" applyFont="1" applyBorder="1" applyAlignment="1">
      <alignment horizontal="center" vertical="center"/>
    </xf>
    <xf numFmtId="0" fontId="40" fillId="0" borderId="53" xfId="0" applyFont="1" applyFill="1" applyBorder="1" applyAlignment="1">
      <alignment horizontal="center" vertical="center"/>
    </xf>
    <xf numFmtId="164" fontId="55" fillId="0" borderId="15" xfId="0" applyNumberFormat="1" applyFont="1" applyFill="1" applyBorder="1" applyAlignment="1">
      <alignment horizontal="center" vertical="center"/>
    </xf>
    <xf numFmtId="1" fontId="40" fillId="0" borderId="17" xfId="0" applyNumberFormat="1" applyFont="1" applyFill="1" applyBorder="1" applyAlignment="1">
      <alignment horizontal="center" vertical="center"/>
    </xf>
    <xf numFmtId="0" fontId="40" fillId="0" borderId="64" xfId="0" applyFont="1" applyFill="1" applyBorder="1" applyAlignment="1">
      <alignment horizontal="left" vertical="center"/>
    </xf>
    <xf numFmtId="0" fontId="40" fillId="0" borderId="51" xfId="0" applyFont="1" applyBorder="1" applyAlignment="1">
      <alignment horizontal="center" vertical="center"/>
    </xf>
    <xf numFmtId="0" fontId="40" fillId="0" borderId="51" xfId="0" applyFont="1" applyFill="1" applyBorder="1" applyAlignment="1">
      <alignment horizontal="center" vertical="center"/>
    </xf>
    <xf numFmtId="164" fontId="27" fillId="0" borderId="18" xfId="0" applyNumberFormat="1" applyFont="1" applyFill="1" applyBorder="1" applyAlignment="1">
      <alignment horizontal="center" vertical="center"/>
    </xf>
    <xf numFmtId="1" fontId="40" fillId="0" borderId="17" xfId="0" applyNumberFormat="1" applyFont="1" applyBorder="1" applyAlignment="1">
      <alignment horizontal="center" vertical="center"/>
    </xf>
    <xf numFmtId="0" fontId="40" fillId="0" borderId="64" xfId="0" applyFont="1" applyBorder="1" applyAlignment="1">
      <alignment vertical="center"/>
    </xf>
    <xf numFmtId="0" fontId="27" fillId="0" borderId="51" xfId="34" applyFont="1" applyFill="1" applyBorder="1" applyAlignment="1" applyProtection="1">
      <alignment horizontal="left" vertical="center"/>
    </xf>
    <xf numFmtId="164" fontId="55" fillId="0" borderId="18" xfId="29" applyNumberFormat="1" applyFont="1" applyFill="1" applyBorder="1" applyAlignment="1">
      <alignment horizontal="center" vertical="center"/>
    </xf>
    <xf numFmtId="0" fontId="24" fillId="25" borderId="28" xfId="0" applyFont="1" applyFill="1" applyBorder="1" applyAlignment="1">
      <alignment horizontal="left" vertical="center"/>
    </xf>
    <xf numFmtId="15" fontId="40" fillId="0" borderId="51" xfId="0" quotePrefix="1" applyNumberFormat="1" applyFont="1" applyFill="1" applyBorder="1" applyAlignment="1">
      <alignment horizontal="center" vertical="center"/>
    </xf>
    <xf numFmtId="164" fontId="55" fillId="0" borderId="18" xfId="0" applyNumberFormat="1" applyFont="1" applyFill="1" applyBorder="1" applyAlignment="1">
      <alignment horizontal="center" vertical="center"/>
    </xf>
    <xf numFmtId="0" fontId="24" fillId="25" borderId="29" xfId="0" applyFont="1" applyFill="1" applyBorder="1" applyAlignment="1">
      <alignment horizontal="left" vertical="center"/>
    </xf>
    <xf numFmtId="0" fontId="27" fillId="0" borderId="51" xfId="0" applyFont="1" applyFill="1" applyBorder="1" applyAlignment="1">
      <alignment horizontal="center" vertical="center"/>
    </xf>
    <xf numFmtId="0" fontId="27" fillId="0" borderId="63" xfId="34" applyFont="1" applyFill="1" applyBorder="1" applyAlignment="1" applyProtection="1">
      <alignment horizontal="left" vertical="center"/>
    </xf>
    <xf numFmtId="1" fontId="40" fillId="0" borderId="50" xfId="0" applyNumberFormat="1" applyFont="1" applyBorder="1" applyAlignment="1">
      <alignment horizontal="center" vertical="center"/>
    </xf>
    <xf numFmtId="0" fontId="40" fillId="0" borderId="68" xfId="0" applyFont="1" applyFill="1" applyBorder="1" applyAlignment="1">
      <alignment horizontal="left" vertical="center"/>
    </xf>
    <xf numFmtId="0" fontId="40" fillId="0" borderId="56" xfId="0" applyFont="1" applyFill="1" applyBorder="1" applyAlignment="1">
      <alignment horizontal="center" vertical="center"/>
    </xf>
    <xf numFmtId="164" fontId="27" fillId="0" borderId="49" xfId="0" applyNumberFormat="1" applyFont="1" applyFill="1" applyBorder="1" applyAlignment="1">
      <alignment horizontal="center" vertical="center"/>
    </xf>
    <xf numFmtId="1" fontId="27" fillId="0" borderId="23" xfId="0" applyNumberFormat="1" applyFont="1" applyBorder="1" applyAlignment="1">
      <alignment horizontal="center" vertical="center"/>
    </xf>
    <xf numFmtId="0" fontId="27" fillId="0" borderId="69" xfId="0" applyFont="1" applyFill="1" applyBorder="1" applyAlignment="1">
      <alignment horizontal="left" vertical="center"/>
    </xf>
    <xf numFmtId="0" fontId="27" fillId="0" borderId="48" xfId="0" applyFont="1" applyFill="1" applyBorder="1" applyAlignment="1">
      <alignment horizontal="center" vertical="center"/>
    </xf>
    <xf numFmtId="15" fontId="27" fillId="0" borderId="48" xfId="0" applyNumberFormat="1" applyFont="1" applyFill="1" applyBorder="1" applyAlignment="1">
      <alignment horizontal="center" vertical="center"/>
    </xf>
    <xf numFmtId="0" fontId="55" fillId="0" borderId="58" xfId="34" applyFont="1" applyFill="1" applyBorder="1" applyAlignment="1" applyProtection="1">
      <alignment horizontal="left" vertical="center"/>
    </xf>
    <xf numFmtId="164" fontId="27" fillId="0" borderId="24" xfId="0" applyNumberFormat="1" applyFont="1" applyFill="1" applyBorder="1" applyAlignment="1">
      <alignment horizontal="center" vertical="center"/>
    </xf>
    <xf numFmtId="0" fontId="27" fillId="0" borderId="64" xfId="0" applyFont="1" applyFill="1" applyBorder="1" applyAlignment="1">
      <alignment horizontal="left" vertical="center"/>
    </xf>
    <xf numFmtId="15" fontId="27" fillId="0" borderId="51" xfId="0" applyNumberFormat="1" applyFont="1" applyFill="1" applyBorder="1" applyAlignment="1">
      <alignment horizontal="center" vertical="center"/>
    </xf>
    <xf numFmtId="164" fontId="26" fillId="25" borderId="29" xfId="0" applyNumberFormat="1" applyFont="1" applyFill="1" applyBorder="1" applyAlignment="1">
      <alignment horizontal="center"/>
    </xf>
    <xf numFmtId="164" fontId="27" fillId="0" borderId="38" xfId="0" applyNumberFormat="1" applyFont="1" applyFill="1" applyBorder="1" applyAlignment="1">
      <alignment horizontal="center" vertical="center"/>
    </xf>
    <xf numFmtId="0" fontId="27" fillId="0" borderId="88" xfId="0" applyFont="1" applyFill="1" applyBorder="1" applyAlignment="1">
      <alignment horizontal="left" vertical="center"/>
    </xf>
    <xf numFmtId="164" fontId="27" fillId="0" borderId="25" xfId="0" applyNumberFormat="1" applyFont="1" applyFill="1" applyBorder="1" applyAlignment="1">
      <alignment horizontal="center" vertical="center"/>
    </xf>
    <xf numFmtId="15" fontId="27" fillId="0" borderId="67" xfId="0" applyNumberFormat="1" applyFont="1" applyFill="1" applyBorder="1" applyAlignment="1">
      <alignment horizontal="center" vertical="center"/>
    </xf>
    <xf numFmtId="0" fontId="27" fillId="0" borderId="67" xfId="0" applyFont="1" applyFill="1" applyBorder="1" applyAlignment="1">
      <alignment horizontal="center" vertical="center"/>
    </xf>
    <xf numFmtId="164" fontId="27" fillId="0" borderId="27" xfId="0" applyNumberFormat="1" applyFont="1" applyFill="1" applyBorder="1" applyAlignment="1">
      <alignment horizontal="center" vertical="center"/>
    </xf>
    <xf numFmtId="0" fontId="27" fillId="0" borderId="64" xfId="0" applyFont="1" applyFill="1" applyBorder="1" applyAlignment="1">
      <alignment vertical="center"/>
    </xf>
    <xf numFmtId="0" fontId="24" fillId="25" borderId="28" xfId="0" applyFont="1" applyFill="1" applyBorder="1"/>
    <xf numFmtId="49" fontId="41" fillId="25" borderId="29" xfId="0" applyNumberFormat="1" applyFont="1" applyFill="1" applyBorder="1" applyAlignment="1">
      <alignment horizontal="center" vertical="center"/>
    </xf>
    <xf numFmtId="0" fontId="24" fillId="25" borderId="29" xfId="0" applyFont="1" applyFill="1" applyBorder="1"/>
    <xf numFmtId="0" fontId="27" fillId="0" borderId="64" xfId="0" applyFont="1" applyFill="1" applyBorder="1" applyAlignment="1"/>
    <xf numFmtId="0" fontId="27" fillId="0" borderId="51" xfId="0" applyFont="1" applyFill="1" applyBorder="1" applyAlignment="1">
      <alignment horizontal="center"/>
    </xf>
    <xf numFmtId="0" fontId="27" fillId="0" borderId="58" xfId="34" applyFont="1" applyFill="1" applyBorder="1" applyAlignment="1" applyProtection="1">
      <alignment horizontal="left" vertical="center"/>
    </xf>
    <xf numFmtId="164" fontId="55" fillId="0" borderId="18" xfId="0" applyNumberFormat="1" applyFont="1" applyFill="1" applyBorder="1" applyAlignment="1">
      <alignment horizontal="center"/>
    </xf>
    <xf numFmtId="0" fontId="55" fillId="0" borderId="51" xfId="0" applyFont="1" applyBorder="1"/>
    <xf numFmtId="0" fontId="55" fillId="0" borderId="58" xfId="0" applyFont="1" applyBorder="1"/>
    <xf numFmtId="0" fontId="56" fillId="0" borderId="51" xfId="34" applyFont="1" applyFill="1" applyBorder="1" applyAlignment="1" applyProtection="1">
      <alignment horizontal="left" vertical="center"/>
    </xf>
    <xf numFmtId="164" fontId="42" fillId="0" borderId="27" xfId="39" applyNumberFormat="1" applyFont="1" applyFill="1" applyBorder="1" applyAlignment="1">
      <alignment horizontal="center" vertical="center"/>
    </xf>
    <xf numFmtId="0" fontId="56" fillId="0" borderId="58" xfId="34" applyFont="1" applyFill="1" applyBorder="1" applyAlignment="1" applyProtection="1">
      <alignment horizontal="left" vertical="center"/>
    </xf>
    <xf numFmtId="0" fontId="0" fillId="25" borderId="74" xfId="0" applyFill="1" applyBorder="1"/>
    <xf numFmtId="0" fontId="0" fillId="25" borderId="75" xfId="0" applyFill="1" applyBorder="1"/>
    <xf numFmtId="0" fontId="27" fillId="25" borderId="75" xfId="0" applyFont="1" applyFill="1" applyBorder="1" applyAlignment="1">
      <alignment vertical="center"/>
    </xf>
    <xf numFmtId="0" fontId="27" fillId="25" borderId="75" xfId="0" applyFont="1" applyFill="1" applyBorder="1" applyAlignment="1">
      <alignment horizontal="center" vertical="center"/>
    </xf>
    <xf numFmtId="15" fontId="27" fillId="25" borderId="75" xfId="0" applyNumberFormat="1" applyFont="1" applyFill="1" applyBorder="1" applyAlignment="1">
      <alignment horizontal="center" vertical="center"/>
    </xf>
    <xf numFmtId="0" fontId="55" fillId="25" borderId="75" xfId="34" applyFont="1" applyFill="1" applyBorder="1" applyAlignment="1" applyProtection="1">
      <alignment horizontal="left" vertical="center"/>
    </xf>
    <xf numFmtId="164" fontId="27" fillId="25" borderId="75" xfId="0" applyNumberFormat="1" applyFont="1" applyFill="1" applyBorder="1" applyAlignment="1">
      <alignment horizontal="center" vertical="center"/>
    </xf>
    <xf numFmtId="0" fontId="0" fillId="25" borderId="76" xfId="0" applyFill="1" applyBorder="1"/>
    <xf numFmtId="0" fontId="0" fillId="26" borderId="110" xfId="0" applyFill="1" applyBorder="1"/>
    <xf numFmtId="0" fontId="0" fillId="26" borderId="111" xfId="0" applyFill="1" applyBorder="1"/>
    <xf numFmtId="0" fontId="24" fillId="0" borderId="0" xfId="0" applyFont="1"/>
    <xf numFmtId="0" fontId="23" fillId="0" borderId="113" xfId="39" applyFont="1" applyBorder="1" applyAlignment="1">
      <alignment horizontal="center" vertical="center"/>
    </xf>
    <xf numFmtId="0" fontId="23" fillId="0" borderId="114" xfId="39" applyFont="1" applyBorder="1" applyAlignment="1">
      <alignment horizontal="center" vertical="center"/>
    </xf>
    <xf numFmtId="0" fontId="23" fillId="0" borderId="115" xfId="39" applyFont="1" applyBorder="1" applyAlignment="1">
      <alignment horizontal="center" vertical="center"/>
    </xf>
    <xf numFmtId="164" fontId="27" fillId="0" borderId="27" xfId="0" quotePrefix="1" applyNumberFormat="1" applyFont="1" applyBorder="1" applyAlignment="1">
      <alignment horizontal="center" vertical="center"/>
    </xf>
    <xf numFmtId="164" fontId="55" fillId="0" borderId="18" xfId="0" quotePrefix="1" applyNumberFormat="1" applyFont="1" applyFill="1" applyBorder="1" applyAlignment="1">
      <alignment horizontal="center" vertical="center"/>
    </xf>
    <xf numFmtId="0" fontId="21" fillId="0" borderId="52" xfId="39" applyFont="1" applyBorder="1" applyAlignment="1">
      <alignment horizontal="center" vertical="center"/>
    </xf>
    <xf numFmtId="0" fontId="26" fillId="0" borderId="78" xfId="39" applyFont="1" applyBorder="1" applyAlignment="1">
      <alignment vertical="center"/>
    </xf>
    <xf numFmtId="0" fontId="26" fillId="0" borderId="120" xfId="0" applyFont="1" applyBorder="1" applyAlignment="1">
      <alignment horizontal="center" vertical="center"/>
    </xf>
    <xf numFmtId="0" fontId="0" fillId="0" borderId="38" xfId="0" applyBorder="1" applyAlignment="1">
      <alignment horizontal="center" vertical="center"/>
    </xf>
    <xf numFmtId="0" fontId="48" fillId="0" borderId="121" xfId="0" applyFont="1" applyBorder="1" applyAlignment="1">
      <alignment horizontal="center" vertical="center"/>
    </xf>
    <xf numFmtId="0" fontId="48" fillId="0" borderId="122" xfId="0" applyFont="1" applyBorder="1" applyAlignment="1">
      <alignment horizontal="center" vertical="center"/>
    </xf>
    <xf numFmtId="0" fontId="0" fillId="0" borderId="0" xfId="0" applyBorder="1"/>
    <xf numFmtId="0" fontId="57" fillId="0" borderId="76" xfId="0" applyFont="1" applyBorder="1" applyAlignment="1">
      <alignment horizontal="center" vertical="center"/>
    </xf>
    <xf numFmtId="0" fontId="33" fillId="0" borderId="22" xfId="40" applyFont="1" applyBorder="1" applyAlignment="1">
      <alignment horizontal="left" vertical="center"/>
    </xf>
    <xf numFmtId="0" fontId="28" fillId="0" borderId="0" xfId="40" applyFont="1" applyBorder="1" applyAlignment="1">
      <alignment horizontal="left" vertical="center"/>
    </xf>
    <xf numFmtId="0" fontId="28" fillId="0" borderId="54" xfId="39" applyFont="1" applyBorder="1" applyAlignment="1">
      <alignment horizontal="left" vertical="center"/>
    </xf>
    <xf numFmtId="0" fontId="28" fillId="0" borderId="19" xfId="39" applyFont="1" applyBorder="1" applyAlignment="1">
      <alignment horizontal="center" vertical="center"/>
    </xf>
    <xf numFmtId="0" fontId="33" fillId="0" borderId="123" xfId="40" applyFont="1" applyBorder="1" applyAlignment="1">
      <alignment horizontal="center" vertical="center"/>
    </xf>
    <xf numFmtId="0" fontId="0" fillId="26" borderId="111" xfId="0" applyFill="1" applyBorder="1" applyAlignment="1">
      <alignment horizontal="center" vertical="center"/>
    </xf>
    <xf numFmtId="164" fontId="55" fillId="0" borderId="24" xfId="0" applyNumberFormat="1" applyFont="1" applyFill="1" applyBorder="1" applyAlignment="1">
      <alignment horizontal="center" vertical="center"/>
    </xf>
    <xf numFmtId="0" fontId="27" fillId="0" borderId="69" xfId="0" applyFont="1" applyFill="1" applyBorder="1" applyAlignment="1"/>
    <xf numFmtId="0" fontId="24" fillId="25" borderId="74" xfId="0" applyFont="1" applyFill="1" applyBorder="1"/>
    <xf numFmtId="1" fontId="27" fillId="25" borderId="75" xfId="0" applyNumberFormat="1" applyFont="1" applyFill="1" applyBorder="1" applyAlignment="1">
      <alignment horizontal="center" vertical="center"/>
    </xf>
    <xf numFmtId="0" fontId="55" fillId="25" borderId="78" xfId="34" applyFont="1" applyFill="1" applyBorder="1" applyAlignment="1" applyProtection="1">
      <alignment horizontal="left" vertical="center"/>
    </xf>
    <xf numFmtId="164" fontId="55" fillId="25" borderId="75" xfId="0" applyNumberFormat="1" applyFont="1" applyFill="1" applyBorder="1" applyAlignment="1">
      <alignment horizontal="center" vertical="center"/>
    </xf>
    <xf numFmtId="0" fontId="24" fillId="25" borderId="76" xfId="0" applyFont="1" applyFill="1" applyBorder="1"/>
    <xf numFmtId="0" fontId="27" fillId="25" borderId="81" xfId="0" applyFont="1" applyFill="1" applyBorder="1" applyAlignment="1"/>
    <xf numFmtId="0" fontId="27" fillId="25" borderId="77" xfId="0" applyFont="1" applyFill="1" applyBorder="1" applyAlignment="1">
      <alignment horizontal="center" vertical="center"/>
    </xf>
    <xf numFmtId="15" fontId="27" fillId="25" borderId="77" xfId="0" applyNumberFormat="1" applyFont="1" applyFill="1" applyBorder="1" applyAlignment="1">
      <alignment horizontal="center" vertical="center"/>
    </xf>
    <xf numFmtId="1" fontId="27" fillId="0" borderId="17" xfId="0" applyNumberFormat="1" applyFont="1" applyBorder="1" applyAlignment="1">
      <alignment horizontal="center" vertical="center"/>
    </xf>
    <xf numFmtId="1" fontId="27" fillId="0" borderId="50" xfId="0" applyNumberFormat="1" applyFont="1" applyBorder="1" applyAlignment="1">
      <alignment horizontal="center" vertical="center"/>
    </xf>
    <xf numFmtId="0" fontId="27" fillId="0" borderId="124" xfId="0" applyFont="1" applyFill="1" applyBorder="1" applyAlignment="1"/>
    <xf numFmtId="0" fontId="27" fillId="0" borderId="55" xfId="0" applyFont="1" applyFill="1" applyBorder="1" applyAlignment="1">
      <alignment horizontal="center" vertical="center"/>
    </xf>
    <xf numFmtId="15" fontId="27" fillId="0" borderId="55" xfId="0" applyNumberFormat="1" applyFont="1" applyFill="1" applyBorder="1" applyAlignment="1">
      <alignment horizontal="center" vertical="center"/>
    </xf>
    <xf numFmtId="164" fontId="55" fillId="0" borderId="115" xfId="0" applyNumberFormat="1" applyFont="1" applyFill="1" applyBorder="1" applyAlignment="1">
      <alignment horizontal="center" vertical="center"/>
    </xf>
    <xf numFmtId="0" fontId="48" fillId="0" borderId="51" xfId="34" applyFont="1" applyFill="1" applyBorder="1" applyAlignment="1" applyProtection="1">
      <alignment vertical="center"/>
    </xf>
    <xf numFmtId="0" fontId="58" fillId="0" borderId="57" xfId="34" applyFont="1" applyFill="1" applyBorder="1" applyAlignment="1" applyProtection="1">
      <alignment horizontal="left" vertical="center"/>
    </xf>
    <xf numFmtId="0" fontId="23" fillId="0" borderId="51" xfId="34" applyFont="1" applyFill="1" applyBorder="1" applyAlignment="1" applyProtection="1">
      <alignment horizontal="left" vertical="center"/>
    </xf>
    <xf numFmtId="0" fontId="58" fillId="0" borderId="63" xfId="34" applyFont="1" applyFill="1" applyBorder="1" applyAlignment="1" applyProtection="1">
      <alignment horizontal="left" vertical="center"/>
    </xf>
    <xf numFmtId="0" fontId="23" fillId="0" borderId="59" xfId="34" applyFont="1" applyFill="1" applyBorder="1" applyAlignment="1" applyProtection="1">
      <alignment horizontal="left" vertical="center"/>
    </xf>
    <xf numFmtId="0" fontId="58" fillId="0" borderId="58" xfId="34" applyFont="1" applyFill="1" applyBorder="1" applyAlignment="1" applyProtection="1">
      <alignment horizontal="left" vertical="center"/>
    </xf>
    <xf numFmtId="0" fontId="23" fillId="0" borderId="63" xfId="34" applyFont="1" applyFill="1" applyBorder="1" applyAlignment="1" applyProtection="1">
      <alignment horizontal="left" vertical="center"/>
    </xf>
    <xf numFmtId="0" fontId="58" fillId="0" borderId="66" xfId="34" applyFont="1" applyFill="1" applyBorder="1" applyAlignment="1" applyProtection="1">
      <alignment horizontal="left" vertical="center"/>
    </xf>
    <xf numFmtId="0" fontId="58" fillId="0" borderId="51" xfId="34" applyFont="1" applyFill="1" applyBorder="1" applyAlignment="1" applyProtection="1">
      <alignment horizontal="left" vertical="center"/>
    </xf>
    <xf numFmtId="0" fontId="23" fillId="0" borderId="51" xfId="0" applyFont="1" applyBorder="1" applyAlignment="1">
      <alignment vertical="center"/>
    </xf>
    <xf numFmtId="0" fontId="58" fillId="0" borderId="59" xfId="34" applyFont="1" applyFill="1" applyBorder="1" applyAlignment="1" applyProtection="1">
      <alignment horizontal="left" vertical="center"/>
    </xf>
    <xf numFmtId="0" fontId="28" fillId="0" borderId="10" xfId="0" applyFont="1" applyBorder="1" applyAlignment="1">
      <alignment horizontal="center" vertical="center"/>
    </xf>
    <xf numFmtId="0" fontId="28" fillId="0" borderId="52" xfId="0" applyFont="1" applyBorder="1" applyAlignment="1">
      <alignment horizontal="center" vertical="center"/>
    </xf>
    <xf numFmtId="0" fontId="28" fillId="0" borderId="11" xfId="0" applyFont="1" applyFill="1" applyBorder="1" applyAlignment="1">
      <alignment horizontal="center" vertical="center"/>
    </xf>
    <xf numFmtId="0" fontId="28" fillId="0" borderId="52" xfId="0" applyFont="1" applyFill="1" applyBorder="1" applyAlignment="1">
      <alignment horizontal="center" vertical="center"/>
    </xf>
    <xf numFmtId="0" fontId="23" fillId="0" borderId="19" xfId="39" applyFont="1" applyBorder="1" applyAlignment="1">
      <alignment horizontal="center" vertical="center"/>
    </xf>
    <xf numFmtId="0" fontId="23" fillId="0" borderId="125" xfId="39" applyFont="1" applyBorder="1" applyAlignment="1">
      <alignment horizontal="left" vertical="center"/>
    </xf>
    <xf numFmtId="0" fontId="23" fillId="0" borderId="126" xfId="39" applyFont="1" applyBorder="1" applyAlignment="1">
      <alignment horizontal="center" vertical="center"/>
    </xf>
    <xf numFmtId="0" fontId="23" fillId="0" borderId="20" xfId="39" applyFont="1" applyBorder="1" applyAlignment="1">
      <alignment horizontal="center" vertical="center"/>
    </xf>
    <xf numFmtId="0" fontId="23" fillId="0" borderId="67" xfId="39" applyFont="1" applyBorder="1" applyAlignment="1">
      <alignment horizontal="left" vertical="center"/>
    </xf>
    <xf numFmtId="0" fontId="23" fillId="0" borderId="67" xfId="39" applyFont="1" applyBorder="1" applyAlignment="1">
      <alignment horizontal="center" vertical="center"/>
    </xf>
    <xf numFmtId="0" fontId="23" fillId="0" borderId="38" xfId="39" applyFont="1" applyBorder="1" applyAlignment="1">
      <alignment horizontal="center" vertical="center"/>
    </xf>
    <xf numFmtId="0" fontId="26" fillId="0" borderId="128" xfId="39" applyFont="1" applyBorder="1" applyAlignment="1">
      <alignment horizontal="center" vertical="center"/>
    </xf>
    <xf numFmtId="0" fontId="26" fillId="0" borderId="129" xfId="39" applyFont="1" applyBorder="1" applyAlignment="1">
      <alignment vertical="center"/>
    </xf>
    <xf numFmtId="0" fontId="26" fillId="0" borderId="62" xfId="39" applyFont="1" applyFill="1" applyBorder="1" applyAlignment="1">
      <alignment vertical="center"/>
    </xf>
    <xf numFmtId="0" fontId="26" fillId="0" borderId="62" xfId="39" applyFont="1" applyBorder="1" applyAlignment="1">
      <alignment vertical="center"/>
    </xf>
    <xf numFmtId="0" fontId="48" fillId="0" borderId="62" xfId="0" applyFont="1" applyBorder="1"/>
    <xf numFmtId="0" fontId="26" fillId="0" borderId="128" xfId="39" applyFont="1" applyBorder="1" applyAlignment="1">
      <alignment vertical="center"/>
    </xf>
    <xf numFmtId="0" fontId="26" fillId="0" borderId="60" xfId="39" applyFont="1" applyBorder="1" applyAlignment="1">
      <alignment vertical="center"/>
    </xf>
    <xf numFmtId="0" fontId="26" fillId="0" borderId="62" xfId="0" applyFont="1" applyBorder="1"/>
    <xf numFmtId="0" fontId="48" fillId="0" borderId="60" xfId="0" applyFont="1" applyBorder="1"/>
    <xf numFmtId="0" fontId="26" fillId="0" borderId="60" xfId="0" applyFont="1" applyFill="1" applyBorder="1"/>
    <xf numFmtId="0" fontId="26" fillId="0" borderId="62" xfId="0" applyFont="1" applyFill="1" applyBorder="1"/>
    <xf numFmtId="0" fontId="26" fillId="0" borderId="62" xfId="39" applyFont="1" applyFill="1" applyBorder="1" applyAlignment="1">
      <alignment horizontal="left" vertical="center"/>
    </xf>
    <xf numFmtId="0" fontId="48" fillId="0" borderId="128" xfId="0" applyFont="1" applyBorder="1"/>
    <xf numFmtId="0" fontId="26" fillId="0" borderId="130" xfId="39" applyFont="1" applyBorder="1" applyAlignment="1">
      <alignment vertical="center"/>
    </xf>
    <xf numFmtId="16" fontId="48" fillId="0" borderId="131" xfId="0" quotePrefix="1" applyNumberFormat="1" applyFont="1" applyBorder="1" applyAlignment="1">
      <alignment horizontal="center" vertical="center"/>
    </xf>
    <xf numFmtId="0" fontId="51" fillId="0" borderId="132" xfId="0" applyFont="1" applyBorder="1" applyAlignment="1">
      <alignment horizontal="center"/>
    </xf>
    <xf numFmtId="0" fontId="26" fillId="0" borderId="133" xfId="39" applyFont="1" applyBorder="1" applyAlignment="1">
      <alignment horizontal="center" vertical="center"/>
    </xf>
    <xf numFmtId="0" fontId="48" fillId="0" borderId="82" xfId="0" applyFont="1" applyBorder="1" applyAlignment="1">
      <alignment horizontal="center" vertical="center"/>
    </xf>
    <xf numFmtId="0" fontId="26" fillId="0" borderId="134" xfId="39" applyFont="1" applyBorder="1" applyAlignment="1">
      <alignment horizontal="center" vertical="center"/>
    </xf>
    <xf numFmtId="0" fontId="48" fillId="0" borderId="134" xfId="0" applyFont="1" applyBorder="1" applyAlignment="1">
      <alignment horizontal="center" vertical="center"/>
    </xf>
    <xf numFmtId="0" fontId="48" fillId="0" borderId="133" xfId="0" applyFont="1" applyBorder="1" applyAlignment="1">
      <alignment horizontal="center" vertical="center"/>
    </xf>
    <xf numFmtId="0" fontId="48" fillId="0" borderId="34" xfId="0" applyFont="1" applyFill="1" applyBorder="1" applyAlignment="1">
      <alignment horizontal="center" vertical="center"/>
    </xf>
    <xf numFmtId="0" fontId="0" fillId="0" borderId="127" xfId="0" applyBorder="1"/>
    <xf numFmtId="0" fontId="24" fillId="0" borderId="0" xfId="39" applyFont="1" applyBorder="1" applyAlignment="1">
      <alignment horizontal="center" vertical="center"/>
    </xf>
    <xf numFmtId="0" fontId="26" fillId="0" borderId="0" xfId="39" applyFont="1" applyBorder="1" applyAlignment="1">
      <alignment horizontal="left" vertical="center"/>
    </xf>
    <xf numFmtId="0" fontId="24" fillId="0" borderId="0" xfId="39" applyBorder="1" applyAlignment="1">
      <alignment horizontal="center" vertical="center"/>
    </xf>
    <xf numFmtId="0" fontId="24" fillId="0" borderId="0" xfId="39" applyFont="1" applyBorder="1" applyAlignment="1">
      <alignment horizontal="center" vertical="center"/>
    </xf>
    <xf numFmtId="0" fontId="26" fillId="0" borderId="0" xfId="39" applyFont="1" applyBorder="1" applyAlignment="1">
      <alignment horizontal="left" vertical="center"/>
    </xf>
    <xf numFmtId="0" fontId="24" fillId="0" borderId="0" xfId="39" applyBorder="1" applyAlignment="1">
      <alignment horizontal="center" vertical="center"/>
    </xf>
    <xf numFmtId="0" fontId="26" fillId="0" borderId="0" xfId="39" applyFont="1" applyBorder="1" applyAlignment="1">
      <alignment horizontal="right" vertical="center"/>
    </xf>
    <xf numFmtId="0" fontId="26" fillId="0" borderId="54" xfId="0" applyFont="1" applyBorder="1" applyAlignment="1">
      <alignment vertical="center"/>
    </xf>
    <xf numFmtId="0" fontId="26" fillId="0" borderId="65" xfId="0" applyFont="1" applyBorder="1" applyAlignment="1">
      <alignment vertical="center"/>
    </xf>
    <xf numFmtId="0" fontId="33" fillId="0" borderId="21" xfId="40" applyFont="1" applyBorder="1" applyAlignment="1">
      <alignment horizontal="left" vertical="center"/>
    </xf>
    <xf numFmtId="0" fontId="33" fillId="0" borderId="47" xfId="40" applyFont="1" applyBorder="1" applyAlignment="1">
      <alignment horizontal="left" vertical="center"/>
    </xf>
    <xf numFmtId="0" fontId="28" fillId="0" borderId="51" xfId="40" applyFont="1" applyBorder="1" applyAlignment="1">
      <alignment horizontal="left" vertical="center"/>
    </xf>
    <xf numFmtId="0" fontId="28" fillId="0" borderId="163" xfId="39" applyFont="1" applyBorder="1" applyAlignment="1">
      <alignment horizontal="left" vertical="center"/>
    </xf>
    <xf numFmtId="0" fontId="33" fillId="0" borderId="54" xfId="40" applyFont="1" applyBorder="1" applyAlignment="1">
      <alignment horizontal="left" vertical="center"/>
    </xf>
    <xf numFmtId="0" fontId="28" fillId="0" borderId="16" xfId="39" applyFont="1" applyBorder="1" applyAlignment="1">
      <alignment horizontal="center" vertical="center"/>
    </xf>
    <xf numFmtId="0" fontId="28" fillId="0" borderId="15" xfId="39" applyFont="1" applyBorder="1" applyAlignment="1">
      <alignment horizontal="center" vertical="center"/>
    </xf>
    <xf numFmtId="0" fontId="65" fillId="0" borderId="39" xfId="40" applyFont="1" applyBorder="1" applyAlignment="1">
      <alignment horizontal="center" vertical="center"/>
    </xf>
    <xf numFmtId="0" fontId="65" fillId="0" borderId="29" xfId="40" applyFont="1" applyBorder="1" applyAlignment="1">
      <alignment horizontal="center" vertical="center"/>
    </xf>
    <xf numFmtId="0" fontId="65" fillId="0" borderId="40" xfId="40" applyFont="1" applyBorder="1" applyAlignment="1">
      <alignment horizontal="center" vertical="center"/>
    </xf>
    <xf numFmtId="0" fontId="65" fillId="0" borderId="41" xfId="40" applyFont="1" applyBorder="1" applyAlignment="1">
      <alignment horizontal="center" vertical="center"/>
    </xf>
    <xf numFmtId="0" fontId="65" fillId="0" borderId="43" xfId="40" applyFont="1" applyBorder="1" applyAlignment="1">
      <alignment horizontal="center" vertical="center"/>
    </xf>
    <xf numFmtId="0" fontId="24" fillId="0" borderId="0" xfId="39" applyBorder="1" applyAlignment="1">
      <alignment horizontal="center" vertical="center"/>
    </xf>
    <xf numFmtId="0" fontId="24" fillId="0" borderId="0" xfId="39" applyFont="1" applyBorder="1" applyAlignment="1">
      <alignment horizontal="center" vertical="center"/>
    </xf>
    <xf numFmtId="0" fontId="26" fillId="0" borderId="0" xfId="39" applyFont="1" applyBorder="1" applyAlignment="1">
      <alignment horizontal="left" vertical="center"/>
    </xf>
    <xf numFmtId="0" fontId="24" fillId="0" borderId="0" xfId="39" applyFont="1" applyBorder="1" applyAlignment="1">
      <alignment horizontal="center" vertical="center"/>
    </xf>
    <xf numFmtId="0" fontId="26" fillId="0" borderId="0" xfId="39" applyFont="1" applyBorder="1" applyAlignment="1">
      <alignment horizontal="left" vertical="center"/>
    </xf>
    <xf numFmtId="0" fontId="23" fillId="0" borderId="56" xfId="39" applyFont="1" applyBorder="1" applyAlignment="1">
      <alignment horizontal="center" vertical="center"/>
    </xf>
    <xf numFmtId="0" fontId="26" fillId="0" borderId="0" xfId="39" applyFont="1" applyBorder="1" applyAlignment="1">
      <alignment horizontal="left" vertical="center"/>
    </xf>
    <xf numFmtId="0" fontId="0" fillId="0" borderId="84" xfId="0" applyBorder="1" applyAlignment="1">
      <alignment horizontal="center" vertical="center"/>
    </xf>
    <xf numFmtId="0" fontId="0" fillId="0" borderId="127" xfId="0" applyBorder="1" applyAlignment="1">
      <alignment horizontal="center" vertical="center"/>
    </xf>
    <xf numFmtId="16" fontId="1" fillId="0" borderId="50" xfId="0" quotePrefix="1" applyNumberFormat="1" applyFont="1" applyBorder="1" applyAlignment="1">
      <alignment horizontal="center" vertical="center"/>
    </xf>
    <xf numFmtId="16" fontId="1" fillId="0" borderId="56" xfId="0" quotePrefix="1" applyNumberFormat="1" applyFont="1" applyFill="1" applyBorder="1" applyAlignment="1">
      <alignment horizontal="center" vertical="center"/>
    </xf>
    <xf numFmtId="0" fontId="1" fillId="0" borderId="56" xfId="0" quotePrefix="1" applyFont="1" applyFill="1" applyBorder="1" applyAlignment="1">
      <alignment horizontal="center" vertical="center"/>
    </xf>
    <xf numFmtId="0" fontId="1" fillId="0" borderId="59" xfId="0" quotePrefix="1" applyFont="1" applyBorder="1" applyAlignment="1">
      <alignment horizontal="center" vertical="center"/>
    </xf>
    <xf numFmtId="0" fontId="1" fillId="0" borderId="50" xfId="0" quotePrefix="1" applyFont="1" applyFill="1" applyBorder="1" applyAlignment="1">
      <alignment horizontal="center" vertical="center"/>
    </xf>
    <xf numFmtId="0" fontId="1" fillId="0" borderId="56" xfId="0" quotePrefix="1" applyFont="1" applyBorder="1" applyAlignment="1">
      <alignment horizontal="center" vertical="center"/>
    </xf>
    <xf numFmtId="0" fontId="1" fillId="0" borderId="49" xfId="0" quotePrefix="1" applyFont="1" applyBorder="1" applyAlignment="1">
      <alignment horizontal="center" vertical="center"/>
    </xf>
    <xf numFmtId="0" fontId="1" fillId="0" borderId="68" xfId="0" quotePrefix="1" applyFont="1" applyBorder="1" applyAlignment="1">
      <alignment horizontal="center" vertical="center"/>
    </xf>
    <xf numFmtId="0" fontId="1" fillId="0" borderId="56" xfId="0" quotePrefix="1" applyFont="1" applyBorder="1" applyAlignment="1">
      <alignment horizontal="center"/>
    </xf>
    <xf numFmtId="0" fontId="1" fillId="0" borderId="59" xfId="0" quotePrefix="1" applyFont="1" applyBorder="1" applyAlignment="1">
      <alignment horizontal="center"/>
    </xf>
    <xf numFmtId="16" fontId="1" fillId="0" borderId="68" xfId="0" quotePrefix="1" applyNumberFormat="1" applyFont="1" applyBorder="1" applyAlignment="1">
      <alignment horizontal="center" vertical="center"/>
    </xf>
    <xf numFmtId="16" fontId="1" fillId="0" borderId="49" xfId="0" quotePrefix="1" applyNumberFormat="1" applyFont="1" applyBorder="1" applyAlignment="1">
      <alignment horizontal="center" vertical="center"/>
    </xf>
    <xf numFmtId="0" fontId="1" fillId="0" borderId="52" xfId="0" quotePrefix="1" applyFont="1" applyFill="1" applyBorder="1" applyAlignment="1">
      <alignment horizontal="center" vertical="center"/>
    </xf>
    <xf numFmtId="0" fontId="1" fillId="0" borderId="11" xfId="0" quotePrefix="1" applyFont="1" applyFill="1" applyBorder="1" applyAlignment="1">
      <alignment horizontal="center" vertical="center"/>
    </xf>
    <xf numFmtId="0" fontId="26" fillId="0" borderId="60" xfId="46" applyFont="1" applyBorder="1" applyAlignment="1">
      <alignment horizontal="center" vertical="center"/>
    </xf>
    <xf numFmtId="0" fontId="26" fillId="0" borderId="61" xfId="46" applyFont="1" applyFill="1" applyBorder="1" applyAlignment="1">
      <alignment vertical="center"/>
    </xf>
    <xf numFmtId="0" fontId="26" fillId="0" borderId="23" xfId="46" applyFont="1" applyFill="1" applyBorder="1" applyAlignment="1">
      <alignment horizontal="center" vertical="center"/>
    </xf>
    <xf numFmtId="0" fontId="26" fillId="0" borderId="62" xfId="46" applyFont="1" applyBorder="1" applyAlignment="1">
      <alignment horizontal="center" vertical="center"/>
    </xf>
    <xf numFmtId="0" fontId="26" fillId="0" borderId="54" xfId="46" applyFont="1" applyFill="1" applyBorder="1" applyAlignment="1">
      <alignment vertical="center"/>
    </xf>
    <xf numFmtId="0" fontId="26" fillId="0" borderId="17" xfId="46" applyFont="1" applyFill="1" applyBorder="1" applyAlignment="1">
      <alignment horizontal="center" vertical="center"/>
    </xf>
    <xf numFmtId="0" fontId="26" fillId="0" borderId="64" xfId="46" applyFont="1" applyBorder="1" applyAlignment="1">
      <alignment horizontal="center" vertical="center"/>
    </xf>
    <xf numFmtId="0" fontId="26" fillId="0" borderId="54" xfId="46" applyFont="1" applyBorder="1" applyAlignment="1">
      <alignment vertical="center"/>
    </xf>
    <xf numFmtId="0" fontId="26" fillId="0" borderId="17" xfId="46" applyFont="1" applyBorder="1" applyAlignment="1">
      <alignment horizontal="center" vertical="center"/>
    </xf>
    <xf numFmtId="0" fontId="1" fillId="0" borderId="17" xfId="0" applyFont="1" applyBorder="1" applyAlignment="1">
      <alignment horizontal="center" vertical="center"/>
    </xf>
    <xf numFmtId="0" fontId="1" fillId="0" borderId="54" xfId="46" applyFont="1" applyFill="1" applyBorder="1" applyAlignment="1">
      <alignment vertical="center"/>
    </xf>
    <xf numFmtId="0" fontId="1" fillId="0" borderId="54" xfId="0" applyFont="1" applyBorder="1" applyAlignment="1">
      <alignment vertical="center"/>
    </xf>
    <xf numFmtId="0" fontId="26" fillId="0" borderId="82" xfId="46" applyFont="1" applyBorder="1" applyAlignment="1">
      <alignment horizontal="center" vertical="center"/>
    </xf>
    <xf numFmtId="0" fontId="26" fillId="24" borderId="54" xfId="46" applyFont="1" applyFill="1" applyBorder="1" applyAlignment="1">
      <alignment vertical="center"/>
    </xf>
    <xf numFmtId="0" fontId="26" fillId="24" borderId="17" xfId="46" applyFont="1" applyFill="1" applyBorder="1" applyAlignment="1">
      <alignment horizontal="center" vertical="center"/>
    </xf>
    <xf numFmtId="0" fontId="26" fillId="0" borderId="65" xfId="46" applyFont="1" applyBorder="1" applyAlignment="1">
      <alignment vertical="center"/>
    </xf>
    <xf numFmtId="0" fontId="26" fillId="0" borderId="36" xfId="46" applyFont="1" applyBorder="1" applyAlignment="1">
      <alignment horizontal="center" vertical="center"/>
    </xf>
    <xf numFmtId="0" fontId="1" fillId="0" borderId="36" xfId="0" applyFont="1" applyBorder="1" applyAlignment="1">
      <alignment horizontal="center" vertical="center"/>
    </xf>
    <xf numFmtId="0" fontId="26" fillId="0" borderId="54" xfId="46" applyFont="1" applyBorder="1" applyAlignment="1">
      <alignment horizontal="center" vertical="center"/>
    </xf>
    <xf numFmtId="0" fontId="1" fillId="0" borderId="54" xfId="0" applyFont="1" applyBorder="1" applyAlignment="1">
      <alignment horizontal="center" vertical="center"/>
    </xf>
    <xf numFmtId="0" fontId="26" fillId="0" borderId="54" xfId="46" applyFont="1" applyFill="1" applyBorder="1" applyAlignment="1">
      <alignment horizontal="left" vertical="center"/>
    </xf>
    <xf numFmtId="0" fontId="26" fillId="0" borderId="61" xfId="46" applyFont="1" applyBorder="1" applyAlignment="1">
      <alignment vertical="center"/>
    </xf>
    <xf numFmtId="0" fontId="26" fillId="0" borderId="23" xfId="46" applyFont="1" applyBorder="1" applyAlignment="1">
      <alignment horizontal="center" vertical="center"/>
    </xf>
    <xf numFmtId="0" fontId="1" fillId="0" borderId="65" xfId="0" applyFont="1" applyBorder="1" applyAlignment="1">
      <alignment vertical="center"/>
    </xf>
    <xf numFmtId="0" fontId="26" fillId="0" borderId="61" xfId="46" applyFont="1" applyBorder="1" applyAlignment="1">
      <alignment horizontal="center" vertical="center"/>
    </xf>
    <xf numFmtId="0" fontId="26" fillId="0" borderId="51" xfId="46" applyFont="1" applyBorder="1" applyAlignment="1">
      <alignment horizontal="center" vertical="center"/>
    </xf>
    <xf numFmtId="0" fontId="26" fillId="0" borderId="93" xfId="46" applyFont="1" applyBorder="1" applyAlignment="1">
      <alignment horizontal="center" vertical="center"/>
    </xf>
    <xf numFmtId="0" fontId="1" fillId="0" borderId="63" xfId="0" applyFont="1" applyBorder="1" applyAlignment="1">
      <alignment vertical="center"/>
    </xf>
    <xf numFmtId="0" fontId="26" fillId="0" borderId="65" xfId="46" applyFont="1" applyBorder="1" applyAlignment="1">
      <alignment horizontal="center" vertical="center"/>
    </xf>
    <xf numFmtId="0" fontId="1" fillId="0" borderId="65" xfId="0" applyFont="1" applyBorder="1" applyAlignment="1">
      <alignment horizontal="center" vertical="center"/>
    </xf>
    <xf numFmtId="0" fontId="26" fillId="0" borderId="44" xfId="46" applyFont="1" applyBorder="1" applyAlignment="1">
      <alignment vertical="center"/>
    </xf>
    <xf numFmtId="0" fontId="26" fillId="0" borderId="44" xfId="0" applyFont="1" applyBorder="1" applyAlignment="1">
      <alignment vertical="center"/>
    </xf>
    <xf numFmtId="0" fontId="26" fillId="0" borderId="18" xfId="46" applyFont="1" applyBorder="1" applyAlignment="1">
      <alignment horizontal="center" vertical="center"/>
    </xf>
    <xf numFmtId="0" fontId="26" fillId="0" borderId="44" xfId="0" applyFont="1" applyFill="1" applyBorder="1" applyAlignment="1">
      <alignment vertical="center"/>
    </xf>
    <xf numFmtId="0" fontId="1" fillId="0" borderId="44" xfId="0" applyFont="1" applyBorder="1" applyAlignment="1">
      <alignment vertical="center"/>
    </xf>
    <xf numFmtId="0" fontId="26" fillId="0" borderId="105" xfId="46" applyFont="1" applyBorder="1" applyAlignment="1">
      <alignment horizontal="center" vertical="center"/>
    </xf>
    <xf numFmtId="0" fontId="26" fillId="0" borderId="45" xfId="46" applyFont="1" applyBorder="1" applyAlignment="1">
      <alignment vertical="center"/>
    </xf>
    <xf numFmtId="0" fontId="26" fillId="0" borderId="33" xfId="46" applyFont="1" applyBorder="1" applyAlignment="1">
      <alignment horizontal="center" vertical="center"/>
    </xf>
    <xf numFmtId="0" fontId="58" fillId="0" borderId="48" xfId="0" applyFont="1" applyFill="1" applyBorder="1" applyAlignment="1">
      <alignment horizontal="center" vertical="center"/>
    </xf>
    <xf numFmtId="0" fontId="58" fillId="0" borderId="24" xfId="0" applyFont="1" applyFill="1" applyBorder="1" applyAlignment="1">
      <alignment horizontal="center" vertical="center"/>
    </xf>
    <xf numFmtId="0" fontId="58" fillId="0" borderId="69" xfId="0" applyFont="1" applyFill="1" applyBorder="1" applyAlignment="1">
      <alignment horizontal="center" vertical="center"/>
    </xf>
    <xf numFmtId="0" fontId="58" fillId="0" borderId="58"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91" xfId="0" applyFont="1" applyFill="1" applyBorder="1" applyAlignment="1">
      <alignment horizontal="center" vertical="center"/>
    </xf>
    <xf numFmtId="0" fontId="23" fillId="0" borderId="69" xfId="46" applyFont="1" applyBorder="1" applyAlignment="1">
      <alignment horizontal="center" vertical="center"/>
    </xf>
    <xf numFmtId="0" fontId="58" fillId="0" borderId="48" xfId="0" applyFont="1" applyBorder="1" applyAlignment="1">
      <alignment horizontal="center" vertical="center"/>
    </xf>
    <xf numFmtId="0" fontId="23" fillId="0" borderId="63" xfId="0" applyFont="1" applyBorder="1" applyAlignment="1">
      <alignment horizontal="center" vertical="center"/>
    </xf>
    <xf numFmtId="0" fontId="23" fillId="0" borderId="17" xfId="0" applyFont="1" applyBorder="1" applyAlignment="1">
      <alignment horizontal="center" vertical="center"/>
    </xf>
    <xf numFmtId="0" fontId="23" fillId="0" borderId="51" xfId="0" applyFont="1" applyBorder="1" applyAlignment="1">
      <alignment horizontal="center" vertical="center"/>
    </xf>
    <xf numFmtId="0" fontId="23" fillId="0" borderId="18" xfId="0" applyFont="1" applyBorder="1" applyAlignment="1">
      <alignment horizontal="center" vertical="center"/>
    </xf>
    <xf numFmtId="0" fontId="23" fillId="0" borderId="64" xfId="0" applyFont="1" applyBorder="1" applyAlignment="1">
      <alignment horizontal="center" vertical="center"/>
    </xf>
    <xf numFmtId="0" fontId="23" fillId="0" borderId="103" xfId="0" applyFont="1" applyBorder="1" applyAlignment="1">
      <alignment horizontal="center" vertical="center"/>
    </xf>
    <xf numFmtId="0" fontId="23" fillId="0" borderId="104" xfId="0" applyFont="1" applyBorder="1" applyAlignment="1">
      <alignment horizontal="center" vertical="center"/>
    </xf>
    <xf numFmtId="0" fontId="23" fillId="0" borderId="41" xfId="0" applyFont="1" applyBorder="1" applyAlignment="1">
      <alignment horizontal="center" vertical="center"/>
    </xf>
    <xf numFmtId="0" fontId="23" fillId="0" borderId="69" xfId="0" applyFont="1" applyBorder="1" applyAlignment="1">
      <alignment horizontal="center" vertical="center"/>
    </xf>
    <xf numFmtId="0" fontId="23" fillId="0" borderId="101" xfId="0" applyFont="1" applyBorder="1" applyAlignment="1">
      <alignment horizontal="center" vertical="center"/>
    </xf>
    <xf numFmtId="0" fontId="58" fillId="0" borderId="51" xfId="0" applyFont="1" applyFill="1" applyBorder="1" applyAlignment="1">
      <alignment horizontal="center" vertical="center"/>
    </xf>
    <xf numFmtId="0" fontId="58" fillId="0" borderId="18" xfId="0" applyFont="1" applyFill="1" applyBorder="1" applyAlignment="1">
      <alignment horizontal="center" vertical="center"/>
    </xf>
    <xf numFmtId="0" fontId="58" fillId="0" borderId="64" xfId="0" applyFont="1" applyFill="1" applyBorder="1" applyAlignment="1">
      <alignment horizontal="center" vertical="center"/>
    </xf>
    <xf numFmtId="0" fontId="58" fillId="0" borderId="63" xfId="0" applyFont="1" applyFill="1" applyBorder="1" applyAlignment="1">
      <alignment horizontal="center" vertical="center"/>
    </xf>
    <xf numFmtId="0" fontId="58" fillId="0" borderId="17" xfId="0" applyFont="1" applyFill="1" applyBorder="1" applyAlignment="1">
      <alignment horizontal="center" vertical="center"/>
    </xf>
    <xf numFmtId="0" fontId="23" fillId="0" borderId="64" xfId="46" applyFont="1" applyBorder="1" applyAlignment="1">
      <alignment horizontal="center" vertical="center"/>
    </xf>
    <xf numFmtId="0" fontId="23" fillId="0" borderId="40" xfId="0" applyFont="1" applyBorder="1" applyAlignment="1">
      <alignment horizontal="center" vertical="center"/>
    </xf>
    <xf numFmtId="0" fontId="23" fillId="0" borderId="99" xfId="0" applyFont="1" applyBorder="1" applyAlignment="1">
      <alignment horizontal="center" vertical="center"/>
    </xf>
    <xf numFmtId="0" fontId="58" fillId="0" borderId="51" xfId="0" applyFont="1" applyBorder="1" applyAlignment="1">
      <alignment horizontal="center" vertical="center"/>
    </xf>
    <xf numFmtId="0" fontId="58" fillId="0" borderId="18" xfId="0" applyFont="1" applyBorder="1" applyAlignment="1">
      <alignment horizontal="center" vertical="center"/>
    </xf>
    <xf numFmtId="0" fontId="58" fillId="0" borderId="63" xfId="0" applyFont="1" applyBorder="1" applyAlignment="1">
      <alignment horizontal="center" vertical="center"/>
    </xf>
    <xf numFmtId="0" fontId="58" fillId="0" borderId="17" xfId="0" applyFont="1" applyBorder="1" applyAlignment="1">
      <alignment horizontal="center" vertical="center"/>
    </xf>
    <xf numFmtId="0" fontId="58" fillId="0" borderId="64" xfId="0" applyFont="1" applyBorder="1" applyAlignment="1">
      <alignment horizontal="center" vertical="center"/>
    </xf>
    <xf numFmtId="0" fontId="58" fillId="0" borderId="91" xfId="0" applyFont="1" applyBorder="1" applyAlignment="1">
      <alignment horizontal="center" vertical="center"/>
    </xf>
    <xf numFmtId="0" fontId="58" fillId="0" borderId="22" xfId="0" applyFont="1" applyBorder="1" applyAlignment="1">
      <alignment horizontal="center" vertical="center"/>
    </xf>
    <xf numFmtId="0" fontId="23" fillId="0" borderId="82" xfId="46" applyFont="1" applyBorder="1" applyAlignment="1">
      <alignment horizontal="center" vertical="center"/>
    </xf>
    <xf numFmtId="0" fontId="58" fillId="24" borderId="51" xfId="0" applyFont="1" applyFill="1" applyBorder="1" applyAlignment="1">
      <alignment horizontal="center" vertical="center"/>
    </xf>
    <xf numFmtId="0" fontId="58" fillId="24" borderId="18" xfId="0" applyFont="1" applyFill="1" applyBorder="1" applyAlignment="1">
      <alignment horizontal="center" vertical="center"/>
    </xf>
    <xf numFmtId="0" fontId="58" fillId="24" borderId="64" xfId="0" applyFont="1" applyFill="1" applyBorder="1" applyAlignment="1">
      <alignment horizontal="center" vertical="center"/>
    </xf>
    <xf numFmtId="0" fontId="58" fillId="24" borderId="63" xfId="0" applyFont="1" applyFill="1" applyBorder="1" applyAlignment="1">
      <alignment horizontal="center" vertical="center"/>
    </xf>
    <xf numFmtId="0" fontId="58" fillId="24" borderId="17" xfId="0" applyFont="1" applyFill="1" applyBorder="1" applyAlignment="1">
      <alignment horizontal="center" vertical="center"/>
    </xf>
    <xf numFmtId="0" fontId="23" fillId="24" borderId="64" xfId="46" applyFont="1" applyFill="1" applyBorder="1" applyAlignment="1">
      <alignment horizontal="center" vertical="center"/>
    </xf>
    <xf numFmtId="0" fontId="23" fillId="24" borderId="63" xfId="0" applyFont="1" applyFill="1" applyBorder="1" applyAlignment="1">
      <alignment horizontal="center" vertical="center"/>
    </xf>
    <xf numFmtId="0" fontId="23" fillId="24" borderId="17" xfId="0" applyFont="1" applyFill="1" applyBorder="1" applyAlignment="1">
      <alignment horizontal="center" vertical="center"/>
    </xf>
    <xf numFmtId="0" fontId="23" fillId="24" borderId="51" xfId="0" applyFont="1" applyFill="1" applyBorder="1" applyAlignment="1">
      <alignment horizontal="center" vertical="center"/>
    </xf>
    <xf numFmtId="0" fontId="23" fillId="24" borderId="18" xfId="0" applyFont="1" applyFill="1" applyBorder="1" applyAlignment="1">
      <alignment horizontal="center" vertical="center"/>
    </xf>
    <xf numFmtId="0" fontId="23" fillId="24" borderId="64" xfId="0" applyFont="1" applyFill="1" applyBorder="1" applyAlignment="1">
      <alignment horizontal="center" vertical="center"/>
    </xf>
    <xf numFmtId="0" fontId="58" fillId="0" borderId="67" xfId="0" applyFont="1" applyBorder="1" applyAlignment="1">
      <alignment horizontal="center" vertical="center"/>
    </xf>
    <xf numFmtId="0" fontId="58" fillId="0" borderId="38" xfId="0" applyFont="1" applyBorder="1" applyAlignment="1">
      <alignment horizontal="center" vertical="center"/>
    </xf>
    <xf numFmtId="0" fontId="58" fillId="0" borderId="88" xfId="0" applyFont="1" applyFill="1" applyBorder="1" applyAlignment="1">
      <alignment horizontal="center" vertical="center"/>
    </xf>
    <xf numFmtId="0" fontId="58" fillId="0" borderId="66" xfId="0" applyFont="1" applyBorder="1" applyAlignment="1">
      <alignment horizontal="center" vertical="center"/>
    </xf>
    <xf numFmtId="0" fontId="58" fillId="0" borderId="36" xfId="0" applyFont="1" applyBorder="1" applyAlignment="1">
      <alignment horizontal="center" vertical="center"/>
    </xf>
    <xf numFmtId="0" fontId="58" fillId="0" borderId="67" xfId="0" applyFont="1" applyFill="1" applyBorder="1" applyAlignment="1">
      <alignment horizontal="center" vertical="center"/>
    </xf>
    <xf numFmtId="0" fontId="58" fillId="0" borderId="92" xfId="0" applyFont="1" applyBorder="1" applyAlignment="1">
      <alignment horizontal="center" vertical="center"/>
    </xf>
    <xf numFmtId="0" fontId="23" fillId="0" borderId="88" xfId="46" applyFont="1" applyBorder="1" applyAlignment="1">
      <alignment horizontal="center" vertical="center"/>
    </xf>
    <xf numFmtId="0" fontId="58" fillId="0" borderId="93" xfId="0" applyFont="1" applyBorder="1" applyAlignment="1">
      <alignment horizontal="center" vertical="center"/>
    </xf>
    <xf numFmtId="0" fontId="58" fillId="0" borderId="25" xfId="0" applyFont="1" applyBorder="1" applyAlignment="1">
      <alignment horizontal="center" vertical="center"/>
    </xf>
    <xf numFmtId="0" fontId="58" fillId="0" borderId="54" xfId="0" applyFont="1" applyBorder="1" applyAlignment="1">
      <alignment horizontal="center" vertical="center"/>
    </xf>
    <xf numFmtId="0" fontId="58" fillId="0" borderId="88" xfId="0" applyFont="1" applyBorder="1" applyAlignment="1">
      <alignment horizontal="center" vertical="center"/>
    </xf>
    <xf numFmtId="0" fontId="58" fillId="0" borderId="94" xfId="0" applyFont="1" applyBorder="1" applyAlignment="1">
      <alignment horizontal="center" vertical="center"/>
    </xf>
    <xf numFmtId="0" fontId="58" fillId="0" borderId="24" xfId="0" applyFont="1" applyBorder="1" applyAlignment="1">
      <alignment horizontal="center" vertical="center"/>
    </xf>
    <xf numFmtId="0" fontId="58" fillId="0" borderId="58" xfId="0" applyFont="1" applyBorder="1" applyAlignment="1">
      <alignment horizontal="center" vertical="center"/>
    </xf>
    <xf numFmtId="0" fontId="58" fillId="0" borderId="23" xfId="0" applyFont="1" applyBorder="1" applyAlignment="1">
      <alignment horizontal="center" vertical="center"/>
    </xf>
    <xf numFmtId="0" fontId="58" fillId="0" borderId="69" xfId="0" applyFont="1" applyBorder="1" applyAlignment="1">
      <alignment horizontal="center" vertical="center"/>
    </xf>
    <xf numFmtId="0" fontId="58" fillId="0" borderId="20" xfId="0" applyFont="1" applyBorder="1" applyAlignment="1">
      <alignment horizontal="center" vertical="center"/>
    </xf>
    <xf numFmtId="0" fontId="23" fillId="0" borderId="21" xfId="46" applyFont="1" applyBorder="1" applyAlignment="1">
      <alignment horizontal="center" vertical="center"/>
    </xf>
    <xf numFmtId="0" fontId="23" fillId="0" borderId="121" xfId="0" applyFont="1" applyBorder="1" applyAlignment="1">
      <alignment horizontal="center" vertical="center"/>
    </xf>
    <xf numFmtId="0" fontId="23" fillId="0" borderId="22" xfId="46" applyFont="1" applyBorder="1" applyAlignment="1">
      <alignment horizontal="center" vertical="center"/>
    </xf>
    <xf numFmtId="0" fontId="23" fillId="0" borderId="51" xfId="46" applyFont="1" applyBorder="1" applyAlignment="1">
      <alignment horizontal="center" vertical="center"/>
    </xf>
    <xf numFmtId="0" fontId="23" fillId="0" borderId="25" xfId="46" applyFont="1" applyBorder="1" applyAlignment="1">
      <alignment horizontal="center" vertical="center"/>
    </xf>
    <xf numFmtId="0" fontId="23" fillId="0" borderId="63" xfId="46" applyFont="1" applyBorder="1" applyAlignment="1">
      <alignment horizontal="center" vertical="center"/>
    </xf>
    <xf numFmtId="0" fontId="23" fillId="0" borderId="17" xfId="46" applyFont="1" applyBorder="1" applyAlignment="1">
      <alignment horizontal="center" vertical="center"/>
    </xf>
    <xf numFmtId="0" fontId="23" fillId="0" borderId="93" xfId="46" applyFont="1" applyBorder="1" applyAlignment="1">
      <alignment horizontal="center" vertical="center"/>
    </xf>
    <xf numFmtId="0" fontId="23" fillId="0" borderId="67" xfId="46" applyFont="1" applyBorder="1" applyAlignment="1">
      <alignment horizontal="center" vertical="center"/>
    </xf>
    <xf numFmtId="0" fontId="23" fillId="0" borderId="37" xfId="46" applyFont="1" applyBorder="1" applyAlignment="1">
      <alignment horizontal="center" vertical="center"/>
    </xf>
    <xf numFmtId="0" fontId="23" fillId="0" borderId="66" xfId="46" applyFont="1" applyBorder="1" applyAlignment="1">
      <alignment horizontal="center" vertical="center"/>
    </xf>
    <xf numFmtId="0" fontId="23" fillId="0" borderId="36" xfId="46" applyFont="1" applyBorder="1" applyAlignment="1">
      <alignment horizontal="center" vertical="center"/>
    </xf>
    <xf numFmtId="0" fontId="23" fillId="0" borderId="35" xfId="46" applyFont="1" applyBorder="1" applyAlignment="1">
      <alignment horizontal="center" vertical="center"/>
    </xf>
    <xf numFmtId="0" fontId="58" fillId="0" borderId="37" xfId="0" applyFont="1" applyBorder="1" applyAlignment="1">
      <alignment horizontal="center" vertical="center"/>
    </xf>
    <xf numFmtId="0" fontId="58" fillId="0" borderId="37" xfId="0" applyFont="1" applyFill="1" applyBorder="1" applyAlignment="1">
      <alignment horizontal="center" vertical="center"/>
    </xf>
    <xf numFmtId="0" fontId="58" fillId="0" borderId="66"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35" xfId="0" applyFont="1" applyBorder="1" applyAlignment="1">
      <alignment horizontal="center" vertical="center"/>
    </xf>
    <xf numFmtId="0" fontId="23" fillId="0" borderId="18" xfId="46" applyFont="1" applyBorder="1" applyAlignment="1">
      <alignment horizontal="center" vertical="center"/>
    </xf>
    <xf numFmtId="0" fontId="58" fillId="0" borderId="96" xfId="0" applyFont="1" applyFill="1" applyBorder="1" applyAlignment="1">
      <alignment horizontal="center" vertical="center"/>
    </xf>
    <xf numFmtId="0" fontId="58" fillId="0" borderId="96" xfId="0" applyFont="1" applyBorder="1" applyAlignment="1">
      <alignment horizontal="center" vertical="center"/>
    </xf>
    <xf numFmtId="0" fontId="58" fillId="0" borderId="34" xfId="0" applyFont="1" applyBorder="1" applyAlignment="1">
      <alignment horizontal="center" vertical="center"/>
    </xf>
    <xf numFmtId="0" fontId="58" fillId="0" borderId="33" xfId="0" applyFont="1" applyFill="1" applyBorder="1" applyAlignment="1">
      <alignment horizontal="center" vertical="center"/>
    </xf>
    <xf numFmtId="0" fontId="58" fillId="0" borderId="33" xfId="0" applyFont="1" applyBorder="1" applyAlignment="1">
      <alignment horizontal="center" vertical="center"/>
    </xf>
    <xf numFmtId="0" fontId="58" fillId="0" borderId="98" xfId="0" applyFont="1" applyBorder="1" applyAlignment="1">
      <alignment horizontal="center" vertical="center"/>
    </xf>
    <xf numFmtId="0" fontId="58" fillId="0" borderId="105" xfId="0" applyFont="1" applyBorder="1" applyAlignment="1">
      <alignment horizontal="center" vertical="center"/>
    </xf>
    <xf numFmtId="0" fontId="23" fillId="0" borderId="97" xfId="46" applyFont="1" applyBorder="1" applyAlignment="1">
      <alignment horizontal="center" vertical="center"/>
    </xf>
    <xf numFmtId="0" fontId="23" fillId="0" borderId="98" xfId="0" applyFont="1" applyBorder="1" applyAlignment="1">
      <alignment horizontal="center" vertical="center"/>
    </xf>
    <xf numFmtId="0" fontId="23" fillId="0" borderId="33" xfId="0" applyFont="1" applyBorder="1" applyAlignment="1">
      <alignment horizontal="center" vertical="center"/>
    </xf>
    <xf numFmtId="0" fontId="23" fillId="0" borderId="96" xfId="0" applyFont="1" applyBorder="1" applyAlignment="1">
      <alignment horizontal="center" vertical="center"/>
    </xf>
    <xf numFmtId="0" fontId="23" fillId="0" borderId="34" xfId="0" applyFont="1" applyBorder="1" applyAlignment="1">
      <alignment horizontal="center" vertical="center"/>
    </xf>
    <xf numFmtId="0" fontId="23" fillId="0" borderId="97" xfId="0" applyFont="1" applyBorder="1" applyAlignment="1">
      <alignment horizontal="center" vertical="center"/>
    </xf>
    <xf numFmtId="0" fontId="23" fillId="0" borderId="95" xfId="0" applyFont="1" applyBorder="1" applyAlignment="1">
      <alignment horizontal="center" vertical="center"/>
    </xf>
    <xf numFmtId="0" fontId="23" fillId="0" borderId="107" xfId="0" applyFont="1" applyBorder="1" applyAlignment="1">
      <alignment horizontal="center" vertical="center"/>
    </xf>
    <xf numFmtId="0" fontId="2" fillId="0" borderId="0" xfId="46"/>
    <xf numFmtId="0" fontId="2" fillId="0" borderId="0" xfId="46" applyAlignment="1">
      <alignment horizontal="center" vertical="center"/>
    </xf>
    <xf numFmtId="16" fontId="1" fillId="0" borderId="68" xfId="46" quotePrefix="1" applyNumberFormat="1" applyFont="1" applyBorder="1" applyAlignment="1">
      <alignment horizontal="center" vertical="center"/>
    </xf>
    <xf numFmtId="16" fontId="1" fillId="0" borderId="56" xfId="46" quotePrefix="1" applyNumberFormat="1" applyFont="1" applyFill="1" applyBorder="1" applyAlignment="1">
      <alignment horizontal="center" vertical="center"/>
    </xf>
    <xf numFmtId="0" fontId="1" fillId="0" borderId="59" xfId="46" quotePrefix="1" applyFont="1" applyFill="1" applyBorder="1" applyAlignment="1">
      <alignment horizontal="center" vertical="center"/>
    </xf>
    <xf numFmtId="0" fontId="1" fillId="0" borderId="138" xfId="46" quotePrefix="1" applyFont="1" applyFill="1" applyBorder="1" applyAlignment="1">
      <alignment horizontal="center" vertical="center"/>
    </xf>
    <xf numFmtId="0" fontId="1" fillId="0" borderId="56" xfId="46" quotePrefix="1" applyFont="1" applyFill="1" applyBorder="1" applyAlignment="1">
      <alignment horizontal="center" vertical="center"/>
    </xf>
    <xf numFmtId="0" fontId="1" fillId="0" borderId="59" xfId="46" quotePrefix="1" applyFont="1" applyBorder="1" applyAlignment="1">
      <alignment horizontal="center" vertical="center"/>
    </xf>
    <xf numFmtId="16" fontId="1" fillId="0" borderId="49" xfId="46" quotePrefix="1" applyNumberFormat="1" applyFont="1" applyBorder="1" applyAlignment="1">
      <alignment horizontal="center" vertical="center"/>
    </xf>
    <xf numFmtId="16" fontId="1" fillId="0" borderId="139" xfId="46" quotePrefix="1" applyNumberFormat="1" applyFont="1" applyBorder="1" applyAlignment="1">
      <alignment horizontal="center" vertical="center"/>
    </xf>
    <xf numFmtId="0" fontId="1" fillId="0" borderId="131" xfId="46" quotePrefix="1" applyFont="1" applyBorder="1" applyAlignment="1">
      <alignment horizontal="center" vertical="center"/>
    </xf>
    <xf numFmtId="0" fontId="1" fillId="0" borderId="49" xfId="46" quotePrefix="1" applyFont="1" applyBorder="1" applyAlignment="1">
      <alignment horizontal="center" vertical="center"/>
    </xf>
    <xf numFmtId="0" fontId="51" fillId="0" borderId="81" xfId="46" applyFont="1" applyBorder="1" applyAlignment="1">
      <alignment horizontal="center"/>
    </xf>
    <xf numFmtId="0" fontId="51" fillId="0" borderId="77" xfId="46" applyFont="1" applyFill="1" applyBorder="1" applyAlignment="1">
      <alignment horizontal="center" vertical="center"/>
    </xf>
    <xf numFmtId="0" fontId="51" fillId="0" borderId="78" xfId="46" applyFont="1" applyFill="1" applyBorder="1" applyAlignment="1">
      <alignment horizontal="center" vertical="center"/>
    </xf>
    <xf numFmtId="0" fontId="51" fillId="0" borderId="140" xfId="46" applyFont="1" applyFill="1" applyBorder="1" applyAlignment="1">
      <alignment horizontal="center" vertical="center"/>
    </xf>
    <xf numFmtId="0" fontId="51" fillId="0" borderId="86" xfId="46" applyFont="1" applyFill="1" applyBorder="1" applyAlignment="1">
      <alignment horizontal="center" vertical="center"/>
    </xf>
    <xf numFmtId="0" fontId="51" fillId="0" borderId="89" xfId="46" applyFont="1" applyBorder="1" applyAlignment="1">
      <alignment horizontal="center" vertical="center"/>
    </xf>
    <xf numFmtId="0" fontId="51" fillId="0" borderId="87" xfId="46" applyFont="1" applyBorder="1" applyAlignment="1">
      <alignment horizontal="center" vertical="center"/>
    </xf>
    <xf numFmtId="0" fontId="51" fillId="0" borderId="141" xfId="46" applyFont="1" applyBorder="1" applyAlignment="1">
      <alignment horizontal="center" vertical="center"/>
    </xf>
    <xf numFmtId="0" fontId="51" fillId="0" borderId="132" xfId="46" applyFont="1" applyBorder="1" applyAlignment="1">
      <alignment horizontal="center" vertical="center"/>
    </xf>
    <xf numFmtId="0" fontId="51" fillId="0" borderId="79" xfId="46" applyFont="1" applyBorder="1" applyAlignment="1">
      <alignment horizontal="center" vertical="center"/>
    </xf>
    <xf numFmtId="0" fontId="51" fillId="0" borderId="80" xfId="46" applyFont="1" applyBorder="1" applyAlignment="1">
      <alignment horizontal="center" vertical="center"/>
    </xf>
    <xf numFmtId="0" fontId="54" fillId="0" borderId="90" xfId="46" applyFont="1" applyBorder="1" applyAlignment="1">
      <alignment horizontal="center" vertical="center"/>
    </xf>
    <xf numFmtId="0" fontId="53" fillId="0" borderId="95" xfId="46" applyFont="1" applyBorder="1" applyAlignment="1">
      <alignment horizontal="center" vertical="center"/>
    </xf>
    <xf numFmtId="0" fontId="26" fillId="0" borderId="91" xfId="46" applyFont="1" applyBorder="1" applyAlignment="1">
      <alignment horizontal="center" vertical="center"/>
    </xf>
    <xf numFmtId="0" fontId="26" fillId="0" borderId="135" xfId="46" applyFont="1" applyBorder="1" applyAlignment="1">
      <alignment horizontal="center" vertical="center"/>
    </xf>
    <xf numFmtId="0" fontId="1" fillId="0" borderId="103" xfId="46" applyFont="1" applyFill="1" applyBorder="1" applyAlignment="1">
      <alignment horizontal="center" vertical="center"/>
    </xf>
    <xf numFmtId="0" fontId="1" fillId="0" borderId="136" xfId="46" applyFont="1" applyFill="1" applyBorder="1" applyAlignment="1">
      <alignment horizontal="center" vertical="center"/>
    </xf>
    <xf numFmtId="0" fontId="2" fillId="0" borderId="82" xfId="46" applyBorder="1" applyAlignment="1">
      <alignment horizontal="center" vertical="center"/>
    </xf>
    <xf numFmtId="0" fontId="2" fillId="0" borderId="51" xfId="46" applyBorder="1" applyAlignment="1">
      <alignment horizontal="center" vertical="center"/>
    </xf>
    <xf numFmtId="0" fontId="2" fillId="0" borderId="58" xfId="46" applyBorder="1" applyAlignment="1">
      <alignment horizontal="center" vertical="center"/>
    </xf>
    <xf numFmtId="0" fontId="1" fillId="0" borderId="41" xfId="46" applyFont="1" applyBorder="1" applyAlignment="1">
      <alignment horizontal="center"/>
    </xf>
    <xf numFmtId="0" fontId="2" fillId="0" borderId="135" xfId="46" applyBorder="1" applyAlignment="1">
      <alignment horizontal="center" vertical="center"/>
    </xf>
    <xf numFmtId="0" fontId="2" fillId="0" borderId="137" xfId="46" applyBorder="1" applyAlignment="1">
      <alignment horizontal="center" vertical="center"/>
    </xf>
    <xf numFmtId="0" fontId="2" fillId="0" borderId="103" xfId="46" applyBorder="1" applyAlignment="1">
      <alignment horizontal="center" vertical="center"/>
    </xf>
    <xf numFmtId="0" fontId="2" fillId="0" borderId="136" xfId="46" applyBorder="1" applyAlignment="1">
      <alignment horizontal="center" vertical="center"/>
    </xf>
    <xf numFmtId="0" fontId="1" fillId="0" borderId="142" xfId="46" applyFont="1" applyBorder="1" applyAlignment="1">
      <alignment horizontal="center" vertical="center"/>
    </xf>
    <xf numFmtId="0" fontId="1" fillId="0" borderId="91" xfId="46" applyFont="1" applyBorder="1" applyAlignment="1">
      <alignment horizontal="center" vertical="center"/>
    </xf>
    <xf numFmtId="0" fontId="26" fillId="0" borderId="157" xfId="46" applyFont="1" applyBorder="1" applyAlignment="1">
      <alignment horizontal="center" vertical="center"/>
    </xf>
    <xf numFmtId="0" fontId="1" fillId="0" borderId="0" xfId="46" applyFont="1" applyBorder="1" applyAlignment="1">
      <alignment horizontal="center" vertical="center"/>
    </xf>
    <xf numFmtId="0" fontId="1" fillId="0" borderId="51" xfId="46" applyFont="1" applyFill="1" applyBorder="1" applyAlignment="1">
      <alignment horizontal="center" vertical="center"/>
    </xf>
    <xf numFmtId="0" fontId="1" fillId="0" borderId="58" xfId="46" applyFont="1" applyBorder="1" applyAlignment="1">
      <alignment horizontal="center" vertical="center"/>
    </xf>
    <xf numFmtId="0" fontId="2" fillId="0" borderId="63" xfId="46" applyBorder="1" applyAlignment="1">
      <alignment horizontal="center" vertical="center"/>
    </xf>
    <xf numFmtId="0" fontId="1" fillId="0" borderId="40" xfId="46" applyFont="1" applyBorder="1" applyAlignment="1">
      <alignment horizontal="center"/>
    </xf>
    <xf numFmtId="0" fontId="2" fillId="0" borderId="64" xfId="46" applyBorder="1" applyAlignment="1">
      <alignment horizontal="center" vertical="center"/>
    </xf>
    <xf numFmtId="0" fontId="1" fillId="0" borderId="93" xfId="46" applyFont="1" applyBorder="1" applyAlignment="1">
      <alignment horizontal="center" vertical="center"/>
    </xf>
    <xf numFmtId="0" fontId="26" fillId="0" borderId="121" xfId="46" applyFont="1" applyBorder="1" applyAlignment="1">
      <alignment horizontal="center" vertical="center"/>
    </xf>
    <xf numFmtId="0" fontId="1" fillId="0" borderId="40" xfId="46" applyFont="1" applyBorder="1" applyAlignment="1">
      <alignment horizontal="center" vertical="center"/>
    </xf>
    <xf numFmtId="0" fontId="1" fillId="0" borderId="63" xfId="46" applyFont="1" applyBorder="1" applyAlignment="1">
      <alignment horizontal="center" vertical="center"/>
    </xf>
    <xf numFmtId="0" fontId="1" fillId="0" borderId="54" xfId="46" applyFont="1" applyBorder="1" applyAlignment="1">
      <alignment vertical="center"/>
    </xf>
    <xf numFmtId="0" fontId="1" fillId="0" borderId="82" xfId="46" applyFont="1" applyBorder="1" applyAlignment="1">
      <alignment horizontal="center" vertical="center"/>
    </xf>
    <xf numFmtId="0" fontId="2" fillId="0" borderId="40" xfId="46" applyBorder="1"/>
    <xf numFmtId="0" fontId="2" fillId="0" borderId="82" xfId="46" applyBorder="1"/>
    <xf numFmtId="0" fontId="2" fillId="0" borderId="64" xfId="46" applyBorder="1"/>
    <xf numFmtId="0" fontId="2" fillId="0" borderId="51" xfId="46" applyBorder="1"/>
    <xf numFmtId="0" fontId="2" fillId="0" borderId="63" xfId="46" applyBorder="1"/>
    <xf numFmtId="0" fontId="1" fillId="0" borderId="64" xfId="46" applyFont="1" applyBorder="1" applyAlignment="1">
      <alignment horizontal="center" vertical="center"/>
    </xf>
    <xf numFmtId="0" fontId="1" fillId="0" borderId="51" xfId="46" applyFont="1" applyBorder="1" applyAlignment="1">
      <alignment horizontal="center" vertical="center"/>
    </xf>
    <xf numFmtId="0" fontId="1" fillId="0" borderId="63" xfId="46" applyFont="1" applyFill="1" applyBorder="1" applyAlignment="1">
      <alignment horizontal="center" vertical="center"/>
    </xf>
    <xf numFmtId="0" fontId="26" fillId="24" borderId="121" xfId="46" applyFont="1" applyFill="1" applyBorder="1" applyAlignment="1">
      <alignment horizontal="center" vertical="center"/>
    </xf>
    <xf numFmtId="0" fontId="26" fillId="0" borderId="134" xfId="46" applyFont="1" applyBorder="1" applyAlignment="1">
      <alignment horizontal="center" vertical="center"/>
    </xf>
    <xf numFmtId="0" fontId="2" fillId="0" borderId="66" xfId="46" applyBorder="1" applyAlignment="1">
      <alignment horizontal="center" vertical="center"/>
    </xf>
    <xf numFmtId="0" fontId="1" fillId="0" borderId="42" xfId="46" applyFont="1" applyBorder="1" applyAlignment="1">
      <alignment horizontal="center"/>
    </xf>
    <xf numFmtId="0" fontId="1" fillId="0" borderId="40" xfId="46" applyFont="1" applyFill="1" applyBorder="1" applyAlignment="1">
      <alignment horizontal="center" vertical="center"/>
    </xf>
    <xf numFmtId="0" fontId="26" fillId="0" borderId="133" xfId="46" applyFont="1" applyBorder="1" applyAlignment="1">
      <alignment horizontal="center" vertical="center"/>
    </xf>
    <xf numFmtId="0" fontId="1" fillId="0" borderId="48" xfId="46" applyFont="1" applyFill="1" applyBorder="1" applyAlignment="1">
      <alignment horizontal="center" vertical="center"/>
    </xf>
    <xf numFmtId="0" fontId="2" fillId="0" borderId="133" xfId="46" applyBorder="1" applyAlignment="1">
      <alignment horizontal="center" vertical="center"/>
    </xf>
    <xf numFmtId="0" fontId="2" fillId="0" borderId="48" xfId="46" applyBorder="1" applyAlignment="1">
      <alignment horizontal="center" vertical="center"/>
    </xf>
    <xf numFmtId="0" fontId="2" fillId="0" borderId="69" xfId="46" applyBorder="1" applyAlignment="1">
      <alignment horizontal="center" vertical="center"/>
    </xf>
    <xf numFmtId="0" fontId="1" fillId="0" borderId="63" xfId="46" applyFont="1" applyBorder="1" applyAlignment="1">
      <alignment horizontal="center"/>
    </xf>
    <xf numFmtId="0" fontId="1" fillId="0" borderId="42" xfId="46" applyFont="1" applyBorder="1" applyAlignment="1">
      <alignment horizontal="center" vertical="center"/>
    </xf>
    <xf numFmtId="0" fontId="2" fillId="0" borderId="82" xfId="46" applyFont="1" applyBorder="1" applyAlignment="1">
      <alignment horizontal="center" vertical="center"/>
    </xf>
    <xf numFmtId="0" fontId="2" fillId="0" borderId="64" xfId="46" applyFont="1" applyBorder="1" applyAlignment="1">
      <alignment horizontal="center" vertical="center"/>
    </xf>
    <xf numFmtId="0" fontId="1" fillId="0" borderId="65" xfId="46" applyFont="1" applyBorder="1" applyAlignment="1">
      <alignment vertical="center"/>
    </xf>
    <xf numFmtId="0" fontId="1" fillId="0" borderId="61" xfId="46" applyFont="1" applyBorder="1" applyAlignment="1">
      <alignment vertical="center"/>
    </xf>
    <xf numFmtId="0" fontId="1" fillId="0" borderId="62" xfId="46" applyFont="1" applyBorder="1" applyAlignment="1">
      <alignment horizontal="center" vertical="center"/>
    </xf>
    <xf numFmtId="0" fontId="26" fillId="0" borderId="63" xfId="46" applyFont="1" applyBorder="1" applyAlignment="1">
      <alignment vertical="center"/>
    </xf>
    <xf numFmtId="0" fontId="26" fillId="0" borderId="128" xfId="46" applyFont="1" applyBorder="1" applyAlignment="1">
      <alignment horizontal="center" vertical="center"/>
    </xf>
    <xf numFmtId="0" fontId="1" fillId="0" borderId="128" xfId="46" applyFont="1" applyBorder="1" applyAlignment="1">
      <alignment horizontal="center" vertical="center"/>
    </xf>
    <xf numFmtId="0" fontId="1" fillId="0" borderId="66" xfId="46" applyFont="1" applyBorder="1" applyAlignment="1">
      <alignment horizontal="center" vertical="center"/>
    </xf>
    <xf numFmtId="0" fontId="26" fillId="0" borderId="65" xfId="46" applyFont="1" applyFill="1" applyBorder="1" applyAlignment="1">
      <alignment vertical="center"/>
    </xf>
    <xf numFmtId="0" fontId="26" fillId="0" borderId="44" xfId="46" applyFont="1" applyFill="1" applyBorder="1" applyAlignment="1">
      <alignment horizontal="left" vertical="center"/>
    </xf>
    <xf numFmtId="0" fontId="1" fillId="0" borderId="44" xfId="46" applyFont="1" applyBorder="1" applyAlignment="1">
      <alignment vertical="center"/>
    </xf>
    <xf numFmtId="0" fontId="26" fillId="0" borderId="44" xfId="46" applyFont="1" applyFill="1" applyBorder="1" applyAlignment="1">
      <alignment vertical="center"/>
    </xf>
    <xf numFmtId="0" fontId="1" fillId="0" borderId="67" xfId="46" applyFont="1" applyFill="1" applyBorder="1" applyAlignment="1">
      <alignment horizontal="center" vertical="center"/>
    </xf>
    <xf numFmtId="0" fontId="2" fillId="0" borderId="134" xfId="46" applyBorder="1" applyAlignment="1">
      <alignment horizontal="center" vertical="center"/>
    </xf>
    <xf numFmtId="0" fontId="2" fillId="0" borderId="67" xfId="46" applyBorder="1" applyAlignment="1">
      <alignment horizontal="center" vertical="center"/>
    </xf>
    <xf numFmtId="0" fontId="2" fillId="0" borderId="88" xfId="46" applyBorder="1" applyAlignment="1">
      <alignment horizontal="center" vertical="center"/>
    </xf>
    <xf numFmtId="0" fontId="1" fillId="0" borderId="94" xfId="46" applyFont="1" applyBorder="1" applyAlignment="1">
      <alignment horizontal="center" vertical="center"/>
    </xf>
    <xf numFmtId="0" fontId="2" fillId="0" borderId="94" xfId="46" applyBorder="1" applyAlignment="1">
      <alignment horizontal="center" vertical="center"/>
    </xf>
    <xf numFmtId="0" fontId="2" fillId="0" borderId="164" xfId="46" applyBorder="1" applyAlignment="1">
      <alignment horizontal="center" vertical="center"/>
    </xf>
    <xf numFmtId="0" fontId="1" fillId="0" borderId="93" xfId="46" applyFont="1" applyBorder="1" applyAlignment="1">
      <alignment vertical="center"/>
    </xf>
    <xf numFmtId="0" fontId="2" fillId="0" borderId="121" xfId="46" applyBorder="1" applyAlignment="1">
      <alignment horizontal="center" vertical="center"/>
    </xf>
    <xf numFmtId="0" fontId="26" fillId="0" borderId="93" xfId="46" applyFont="1" applyBorder="1" applyAlignment="1">
      <alignment vertical="center"/>
    </xf>
    <xf numFmtId="0" fontId="2" fillId="0" borderId="93" xfId="46" applyBorder="1" applyAlignment="1">
      <alignment horizontal="center" vertical="center"/>
    </xf>
    <xf numFmtId="0" fontId="26" fillId="0" borderId="105" xfId="46" applyFont="1" applyBorder="1" applyAlignment="1">
      <alignment vertical="center"/>
    </xf>
    <xf numFmtId="0" fontId="2" fillId="0" borderId="122" xfId="46" applyBorder="1" applyAlignment="1">
      <alignment horizontal="center" vertical="center"/>
    </xf>
    <xf numFmtId="0" fontId="2" fillId="0" borderId="96" xfId="46" applyBorder="1" applyAlignment="1">
      <alignment horizontal="center" vertical="center"/>
    </xf>
    <xf numFmtId="0" fontId="2" fillId="0" borderId="98" xfId="46" applyBorder="1" applyAlignment="1">
      <alignment horizontal="center" vertical="center"/>
    </xf>
    <xf numFmtId="0" fontId="2" fillId="0" borderId="43" xfId="46" applyBorder="1"/>
    <xf numFmtId="0" fontId="2" fillId="0" borderId="97" xfId="46" applyBorder="1"/>
    <xf numFmtId="0" fontId="2" fillId="0" borderId="96" xfId="46" applyBorder="1"/>
    <xf numFmtId="0" fontId="1" fillId="0" borderId="105" xfId="46" applyFont="1" applyBorder="1" applyAlignment="1">
      <alignment horizontal="center" vertical="center"/>
    </xf>
    <xf numFmtId="0" fontId="2" fillId="0" borderId="105" xfId="46" applyBorder="1" applyAlignment="1">
      <alignment horizontal="center" vertical="center"/>
    </xf>
    <xf numFmtId="0" fontId="2" fillId="0" borderId="95" xfId="46" applyBorder="1" applyAlignment="1">
      <alignment horizontal="center" vertical="center"/>
    </xf>
    <xf numFmtId="0" fontId="2" fillId="0" borderId="0" xfId="46" applyFont="1" applyBorder="1"/>
    <xf numFmtId="0" fontId="26" fillId="0" borderId="0" xfId="46" applyFont="1" applyBorder="1"/>
    <xf numFmtId="0" fontId="2" fillId="0" borderId="0" xfId="46" applyBorder="1"/>
    <xf numFmtId="0" fontId="2" fillId="0" borderId="0" xfId="46" applyBorder="1" applyAlignment="1">
      <alignment horizontal="center" vertical="center"/>
    </xf>
    <xf numFmtId="0" fontId="2" fillId="0" borderId="0" xfId="46" applyFont="1" applyBorder="1" applyAlignment="1">
      <alignment horizontal="center" vertical="center"/>
    </xf>
    <xf numFmtId="0" fontId="2" fillId="0" borderId="71" xfId="46" applyFont="1" applyBorder="1" applyAlignment="1">
      <alignment horizontal="left"/>
    </xf>
    <xf numFmtId="0" fontId="2" fillId="0" borderId="72" xfId="46" applyFont="1" applyBorder="1" applyAlignment="1">
      <alignment horizontal="left"/>
    </xf>
    <xf numFmtId="0" fontId="2" fillId="0" borderId="73" xfId="46" applyBorder="1" applyAlignment="1">
      <alignment horizontal="left"/>
    </xf>
    <xf numFmtId="15" fontId="2" fillId="0" borderId="0" xfId="46" applyNumberFormat="1" applyFont="1" applyBorder="1" applyAlignment="1">
      <alignment horizontal="left"/>
    </xf>
    <xf numFmtId="0" fontId="2" fillId="0" borderId="0" xfId="46" applyFont="1" applyBorder="1" applyAlignment="1">
      <alignment horizontal="left"/>
    </xf>
    <xf numFmtId="0" fontId="21" fillId="0" borderId="28" xfId="46" applyFont="1" applyBorder="1" applyAlignment="1">
      <alignment horizontal="left" vertical="center"/>
    </xf>
    <xf numFmtId="0" fontId="2" fillId="0" borderId="0" xfId="46" applyFont="1" applyBorder="1" applyAlignment="1">
      <alignment horizontal="left" vertical="center"/>
    </xf>
    <xf numFmtId="0" fontId="2" fillId="0" borderId="29" xfId="46" applyBorder="1" applyAlignment="1">
      <alignment horizontal="left"/>
    </xf>
    <xf numFmtId="0" fontId="2" fillId="0" borderId="28" xfId="46" applyFont="1" applyBorder="1" applyAlignment="1">
      <alignment horizontal="left"/>
    </xf>
    <xf numFmtId="0" fontId="22" fillId="0" borderId="0" xfId="46" applyFont="1" applyBorder="1" applyAlignment="1">
      <alignment horizontal="left"/>
    </xf>
    <xf numFmtId="15" fontId="23" fillId="0" borderId="0" xfId="46" applyNumberFormat="1" applyFont="1" applyBorder="1" applyAlignment="1">
      <alignment horizontal="left"/>
    </xf>
    <xf numFmtId="0" fontId="23" fillId="0" borderId="0" xfId="46" applyFont="1" applyBorder="1" applyAlignment="1">
      <alignment horizontal="left"/>
    </xf>
    <xf numFmtId="0" fontId="23" fillId="0" borderId="10" xfId="46" applyFont="1" applyBorder="1" applyAlignment="1">
      <alignment horizontal="center" vertical="center"/>
    </xf>
    <xf numFmtId="0" fontId="23" fillId="0" borderId="52" xfId="46" applyFont="1" applyBorder="1" applyAlignment="1">
      <alignment horizontal="center" vertical="center"/>
    </xf>
    <xf numFmtId="0" fontId="21" fillId="0" borderId="52" xfId="46" applyFont="1" applyBorder="1" applyAlignment="1">
      <alignment horizontal="center" vertical="center"/>
    </xf>
    <xf numFmtId="0" fontId="38" fillId="0" borderId="106" xfId="46" applyFont="1" applyBorder="1" applyAlignment="1">
      <alignment horizontal="center" vertical="center" wrapText="1"/>
    </xf>
    <xf numFmtId="0" fontId="26" fillId="0" borderId="29" xfId="46" applyFont="1" applyBorder="1" applyAlignment="1">
      <alignment horizontal="left"/>
    </xf>
    <xf numFmtId="0" fontId="26" fillId="0" borderId="0" xfId="46" applyFont="1" applyBorder="1" applyAlignment="1">
      <alignment horizontal="left" vertical="center"/>
    </xf>
    <xf numFmtId="0" fontId="26" fillId="0" borderId="16" xfId="46" applyFont="1" applyBorder="1" applyAlignment="1">
      <alignment horizontal="center" vertical="center"/>
    </xf>
    <xf numFmtId="0" fontId="26" fillId="0" borderId="53" xfId="46" applyFont="1" applyBorder="1" applyAlignment="1">
      <alignment horizontal="left" vertical="center"/>
    </xf>
    <xf numFmtId="0" fontId="26" fillId="0" borderId="57" xfId="46" applyFont="1" applyBorder="1" applyAlignment="1">
      <alignment horizontal="center" vertical="center"/>
    </xf>
    <xf numFmtId="0" fontId="26" fillId="0" borderId="15" xfId="46" applyFont="1" applyBorder="1" applyAlignment="1">
      <alignment horizontal="center" vertical="center"/>
    </xf>
    <xf numFmtId="0" fontId="26" fillId="0" borderId="48" xfId="46" applyFont="1" applyBorder="1" applyAlignment="1">
      <alignment horizontal="left" vertical="center"/>
    </xf>
    <xf numFmtId="0" fontId="26" fillId="0" borderId="58" xfId="46" applyFont="1" applyBorder="1" applyAlignment="1">
      <alignment horizontal="center" vertical="center"/>
    </xf>
    <xf numFmtId="0" fontId="26" fillId="0" borderId="24" xfId="46" applyFont="1" applyBorder="1" applyAlignment="1">
      <alignment horizontal="center" vertical="center"/>
    </xf>
    <xf numFmtId="0" fontId="26" fillId="0" borderId="51" xfId="46" applyFont="1" applyBorder="1" applyAlignment="1">
      <alignment horizontal="left" vertical="center"/>
    </xf>
    <xf numFmtId="0" fontId="26" fillId="0" borderId="50" xfId="46" applyFont="1" applyBorder="1" applyAlignment="1">
      <alignment horizontal="center" vertical="center"/>
    </xf>
    <xf numFmtId="0" fontId="26" fillId="0" borderId="55" xfId="46" applyFont="1" applyBorder="1" applyAlignment="1">
      <alignment horizontal="left" vertical="center"/>
    </xf>
    <xf numFmtId="0" fontId="26" fillId="0" borderId="55" xfId="46" applyFont="1" applyBorder="1" applyAlignment="1">
      <alignment horizontal="center" vertical="center"/>
    </xf>
    <xf numFmtId="0" fontId="26" fillId="0" borderId="115" xfId="46" applyFont="1" applyBorder="1" applyAlignment="1">
      <alignment horizontal="center" vertical="center"/>
    </xf>
    <xf numFmtId="0" fontId="2" fillId="0" borderId="74" xfId="46" applyBorder="1" applyAlignment="1">
      <alignment horizontal="left"/>
    </xf>
    <xf numFmtId="0" fontId="2" fillId="0" borderId="75" xfId="46" applyBorder="1" applyAlignment="1">
      <alignment horizontal="left"/>
    </xf>
    <xf numFmtId="0" fontId="2" fillId="0" borderId="76" xfId="46" applyBorder="1" applyAlignment="1">
      <alignment horizontal="left"/>
    </xf>
    <xf numFmtId="0" fontId="23" fillId="0" borderId="0" xfId="46" applyFont="1" applyAlignment="1">
      <alignment vertical="center"/>
    </xf>
    <xf numFmtId="0" fontId="23" fillId="0" borderId="0" xfId="46" applyFont="1"/>
    <xf numFmtId="0" fontId="23" fillId="0" borderId="0" xfId="46" applyFont="1" applyAlignment="1">
      <alignment horizontal="left" vertical="center"/>
    </xf>
    <xf numFmtId="0" fontId="23" fillId="0" borderId="0" xfId="46" applyFont="1" applyFill="1"/>
    <xf numFmtId="0" fontId="26" fillId="0" borderId="0" xfId="46" applyFont="1"/>
    <xf numFmtId="0" fontId="26" fillId="0" borderId="0" xfId="46" applyFont="1" applyAlignment="1">
      <alignment horizontal="left" vertical="center"/>
    </xf>
    <xf numFmtId="0" fontId="27" fillId="0" borderId="0" xfId="46" applyFont="1" applyFill="1" applyAlignment="1">
      <alignment horizontal="center"/>
    </xf>
    <xf numFmtId="0" fontId="2" fillId="0" borderId="0" xfId="46" applyFill="1"/>
    <xf numFmtId="0" fontId="27" fillId="0" borderId="0" xfId="46" applyFont="1" applyFill="1"/>
    <xf numFmtId="164" fontId="0" fillId="0" borderId="0" xfId="0" applyNumberFormat="1"/>
    <xf numFmtId="164" fontId="0" fillId="25" borderId="72" xfId="0" applyNumberFormat="1" applyFill="1" applyBorder="1"/>
    <xf numFmtId="164" fontId="0" fillId="26" borderId="112" xfId="0" applyNumberFormat="1" applyFill="1" applyBorder="1"/>
    <xf numFmtId="164" fontId="28" fillId="0" borderId="106" xfId="0" applyNumberFormat="1" applyFont="1" applyFill="1" applyBorder="1" applyAlignment="1">
      <alignment horizontal="center" vertical="center"/>
    </xf>
    <xf numFmtId="0" fontId="59" fillId="0" borderId="63" xfId="34" applyFont="1" applyFill="1" applyBorder="1" applyAlignment="1" applyProtection="1">
      <alignment horizontal="left" vertical="center"/>
    </xf>
    <xf numFmtId="0" fontId="59" fillId="0" borderId="51" xfId="34" applyFont="1" applyFill="1" applyBorder="1" applyAlignment="1" applyProtection="1">
      <alignment horizontal="left" vertical="center"/>
    </xf>
    <xf numFmtId="164" fontId="42" fillId="0" borderId="27" xfId="0" applyNumberFormat="1" applyFont="1" applyFill="1" applyBorder="1" applyAlignment="1">
      <alignment horizontal="center" vertical="center"/>
    </xf>
    <xf numFmtId="0" fontId="23" fillId="0" borderId="0" xfId="39" applyFont="1" applyFill="1" applyAlignment="1">
      <alignment horizontal="left" vertical="center"/>
    </xf>
    <xf numFmtId="0" fontId="0" fillId="0" borderId="0" xfId="0" applyAlignment="1">
      <alignment horizontal="left" vertical="center"/>
    </xf>
    <xf numFmtId="0" fontId="23" fillId="0" borderId="0" xfId="39" applyFont="1" applyBorder="1" applyAlignment="1">
      <alignment horizontal="center" vertical="center"/>
    </xf>
    <xf numFmtId="0" fontId="24" fillId="0" borderId="0" xfId="39" applyBorder="1" applyAlignment="1">
      <alignment horizontal="center"/>
    </xf>
    <xf numFmtId="0" fontId="24" fillId="0" borderId="0" xfId="39" applyBorder="1" applyAlignment="1">
      <alignment horizontal="center" vertical="center"/>
    </xf>
    <xf numFmtId="0" fontId="25" fillId="0" borderId="28" xfId="39" applyFont="1" applyBorder="1" applyAlignment="1">
      <alignment horizontal="center" vertical="center"/>
    </xf>
    <xf numFmtId="0" fontId="24" fillId="0" borderId="29" xfId="39" applyBorder="1" applyAlignment="1">
      <alignment horizontal="center" vertical="center"/>
    </xf>
    <xf numFmtId="0" fontId="28" fillId="0" borderId="108" xfId="39" applyFont="1" applyBorder="1" applyAlignment="1">
      <alignment horizontal="center" vertical="center" wrapText="1"/>
    </xf>
    <xf numFmtId="0" fontId="28" fillId="0" borderId="143" xfId="39" applyFont="1" applyBorder="1" applyAlignment="1">
      <alignment horizontal="center" vertical="center" wrapText="1"/>
    </xf>
    <xf numFmtId="0" fontId="28" fillId="0" borderId="106" xfId="39" applyFont="1" applyBorder="1" applyAlignment="1">
      <alignment horizontal="center" vertical="center" wrapText="1"/>
    </xf>
    <xf numFmtId="0" fontId="24" fillId="0" borderId="0" xfId="39" applyBorder="1" applyAlignment="1">
      <alignment horizontal="left" vertical="center"/>
    </xf>
    <xf numFmtId="0" fontId="24" fillId="0" borderId="0" xfId="39" applyFont="1" applyBorder="1" applyAlignment="1">
      <alignment horizontal="center" vertical="center"/>
    </xf>
    <xf numFmtId="0" fontId="26" fillId="0" borderId="0" xfId="39" applyFont="1" applyBorder="1" applyAlignment="1">
      <alignment horizontal="left" vertical="center"/>
    </xf>
    <xf numFmtId="0" fontId="24" fillId="0" borderId="0" xfId="39" applyAlignment="1">
      <alignment horizontal="left" vertical="center"/>
    </xf>
    <xf numFmtId="0" fontId="23" fillId="0" borderId="0" xfId="39" applyFont="1" applyAlignment="1">
      <alignment vertical="center" wrapText="1"/>
    </xf>
    <xf numFmtId="0" fontId="40" fillId="0" borderId="108" xfId="39" applyFont="1" applyBorder="1" applyAlignment="1">
      <alignment horizontal="center" vertical="center" wrapText="1"/>
    </xf>
    <xf numFmtId="0" fontId="40" fillId="0" borderId="143" xfId="39" applyFont="1" applyBorder="1" applyAlignment="1">
      <alignment horizontal="center" vertical="center" wrapText="1"/>
    </xf>
    <xf numFmtId="0" fontId="40" fillId="0" borderId="106" xfId="39" applyFont="1" applyBorder="1" applyAlignment="1">
      <alignment horizontal="center" vertical="center" wrapText="1"/>
    </xf>
    <xf numFmtId="0" fontId="26" fillId="0" borderId="0" xfId="46" applyFont="1" applyBorder="1" applyAlignment="1">
      <alignment horizontal="left" vertical="center"/>
    </xf>
    <xf numFmtId="0" fontId="23" fillId="0" borderId="0" xfId="46" applyFont="1" applyAlignment="1">
      <alignment vertical="center" wrapText="1"/>
    </xf>
    <xf numFmtId="0" fontId="23" fillId="0" borderId="0" xfId="46" applyFont="1" applyBorder="1" applyAlignment="1">
      <alignment horizontal="center" vertical="center"/>
    </xf>
    <xf numFmtId="0" fontId="2" fillId="0" borderId="0" xfId="46" applyBorder="1" applyAlignment="1">
      <alignment horizontal="center"/>
    </xf>
    <xf numFmtId="0" fontId="25" fillId="0" borderId="28" xfId="46" applyFont="1" applyBorder="1" applyAlignment="1">
      <alignment horizontal="center" vertical="center"/>
    </xf>
    <xf numFmtId="0" fontId="2" fillId="0" borderId="29" xfId="46" applyBorder="1" applyAlignment="1">
      <alignment horizontal="center" vertical="center"/>
    </xf>
    <xf numFmtId="0" fontId="2" fillId="0" borderId="0" xfId="46" applyBorder="1" applyAlignment="1">
      <alignment horizontal="left" vertical="center"/>
    </xf>
    <xf numFmtId="0" fontId="2" fillId="0" borderId="0" xfId="46" applyFont="1" applyBorder="1" applyAlignment="1">
      <alignment horizontal="center" vertical="center"/>
    </xf>
    <xf numFmtId="0" fontId="60" fillId="0" borderId="71" xfId="40" applyFont="1" applyBorder="1" applyAlignment="1">
      <alignment horizontal="center" vertical="center"/>
    </xf>
    <xf numFmtId="0" fontId="24" fillId="0" borderId="72" xfId="39" applyBorder="1" applyAlignment="1">
      <alignment horizontal="center" vertical="center"/>
    </xf>
    <xf numFmtId="0" fontId="24" fillId="0" borderId="73" xfId="39" applyBorder="1" applyAlignment="1">
      <alignment horizontal="center" vertical="center"/>
    </xf>
    <xf numFmtId="0" fontId="24" fillId="0" borderId="28" xfId="39" applyBorder="1" applyAlignment="1">
      <alignment horizontal="center" vertical="center"/>
    </xf>
    <xf numFmtId="0" fontId="24" fillId="0" borderId="144" xfId="39" applyBorder="1" applyAlignment="1">
      <alignment horizontal="center" vertical="center"/>
    </xf>
    <xf numFmtId="0" fontId="24" fillId="0" borderId="119" xfId="39" applyBorder="1" applyAlignment="1">
      <alignment horizontal="center" vertical="center"/>
    </xf>
    <xf numFmtId="0" fontId="24" fillId="0" borderId="145" xfId="39" applyBorder="1" applyAlignment="1">
      <alignment horizontal="center" vertical="center"/>
    </xf>
    <xf numFmtId="0" fontId="36" fillId="0" borderId="146" xfId="40" applyFont="1" applyBorder="1" applyAlignment="1">
      <alignment horizontal="left" vertical="top" wrapText="1"/>
    </xf>
    <xf numFmtId="0" fontId="61" fillId="0" borderId="111" xfId="40" applyFont="1" applyBorder="1" applyAlignment="1">
      <alignment vertical="top"/>
    </xf>
    <xf numFmtId="0" fontId="61" fillId="0" borderId="147" xfId="40" applyFont="1" applyBorder="1" applyAlignment="1">
      <alignment vertical="top"/>
    </xf>
    <xf numFmtId="0" fontId="29" fillId="0" borderId="148" xfId="40" applyFont="1" applyBorder="1" applyAlignment="1">
      <alignment horizontal="center" vertical="center"/>
    </xf>
    <xf numFmtId="0" fontId="48" fillId="0" borderId="149" xfId="40" applyBorder="1" applyAlignment="1">
      <alignment horizontal="center" vertical="center"/>
    </xf>
    <xf numFmtId="0" fontId="32" fillId="0" borderId="112" xfId="40" applyFont="1" applyBorder="1" applyAlignment="1">
      <alignment horizontal="center" vertical="center"/>
    </xf>
    <xf numFmtId="0" fontId="55" fillId="0" borderId="116" xfId="40" applyFont="1" applyBorder="1" applyAlignment="1">
      <alignment horizontal="center" vertical="center"/>
    </xf>
    <xf numFmtId="0" fontId="32" fillId="0" borderId="108" xfId="40" applyFont="1" applyBorder="1" applyAlignment="1">
      <alignment horizontal="center" vertical="center"/>
    </xf>
    <xf numFmtId="0" fontId="32" fillId="0" borderId="13" xfId="40" applyFont="1" applyBorder="1" applyAlignment="1">
      <alignment horizontal="center" vertical="center"/>
    </xf>
    <xf numFmtId="0" fontId="32" fillId="0" borderId="11" xfId="40" applyFont="1" applyBorder="1" applyAlignment="1">
      <alignment horizontal="center" vertical="center"/>
    </xf>
    <xf numFmtId="0" fontId="32" fillId="0" borderId="106" xfId="4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4" xfId="0" applyBorder="1" applyAlignment="1">
      <alignment horizontal="left" vertical="center"/>
    </xf>
    <xf numFmtId="0" fontId="0" fillId="0" borderId="127" xfId="0" applyBorder="1" applyAlignment="1">
      <alignment horizontal="left" vertical="center"/>
    </xf>
    <xf numFmtId="0" fontId="54" fillId="0" borderId="28" xfId="0" applyFont="1" applyBorder="1" applyAlignment="1">
      <alignment horizontal="center" vertical="center"/>
    </xf>
    <xf numFmtId="0" fontId="0" fillId="0" borderId="28" xfId="0" applyBorder="1" applyAlignment="1"/>
    <xf numFmtId="0" fontId="0" fillId="0" borderId="74" xfId="0" applyBorder="1" applyAlignment="1"/>
    <xf numFmtId="0" fontId="53" fillId="0" borderId="117" xfId="0" applyFont="1" applyBorder="1" applyAlignment="1">
      <alignment horizontal="center" vertical="center"/>
    </xf>
    <xf numFmtId="0" fontId="1" fillId="0" borderId="117" xfId="0" applyFont="1" applyBorder="1" applyAlignment="1"/>
    <xf numFmtId="0" fontId="1" fillId="0" borderId="153" xfId="0" applyFont="1" applyBorder="1" applyAlignment="1"/>
    <xf numFmtId="0" fontId="54" fillId="0" borderId="118" xfId="0" applyFont="1" applyBorder="1" applyAlignment="1">
      <alignment horizontal="center" vertical="center"/>
    </xf>
    <xf numFmtId="0" fontId="54" fillId="0" borderId="119" xfId="0" applyFont="1" applyBorder="1" applyAlignment="1">
      <alignment horizontal="center" vertical="center"/>
    </xf>
    <xf numFmtId="0" fontId="54" fillId="0" borderId="116" xfId="0" applyFont="1" applyBorder="1" applyAlignment="1">
      <alignment horizontal="center" vertical="center"/>
    </xf>
    <xf numFmtId="0" fontId="54" fillId="0" borderId="142" xfId="0" applyFont="1" applyBorder="1" applyAlignment="1">
      <alignment horizontal="center" vertical="center" wrapText="1"/>
    </xf>
    <xf numFmtId="0" fontId="0" fillId="0" borderId="154" xfId="0" applyBorder="1" applyAlignment="1">
      <alignment wrapText="1"/>
    </xf>
    <xf numFmtId="0" fontId="54" fillId="0" borderId="151" xfId="0" applyFont="1" applyBorder="1" applyAlignment="1">
      <alignment horizontal="center" vertical="center"/>
    </xf>
    <xf numFmtId="0" fontId="54" fillId="0" borderId="152" xfId="0" applyFont="1" applyBorder="1" applyAlignment="1">
      <alignment horizontal="center" vertical="center"/>
    </xf>
    <xf numFmtId="0" fontId="54" fillId="0" borderId="73" xfId="0" applyFont="1" applyBorder="1" applyAlignment="1">
      <alignment horizontal="center" vertical="center" wrapText="1"/>
    </xf>
    <xf numFmtId="0" fontId="0" fillId="0" borderId="29" xfId="0" applyBorder="1" applyAlignment="1">
      <alignment wrapText="1"/>
    </xf>
    <xf numFmtId="0" fontId="62" fillId="0" borderId="73" xfId="0" applyFont="1" applyBorder="1" applyAlignment="1">
      <alignment horizontal="center" vertical="center" wrapText="1"/>
    </xf>
    <xf numFmtId="0" fontId="2" fillId="0" borderId="29" xfId="0" applyFont="1" applyBorder="1" applyAlignment="1">
      <alignment wrapText="1"/>
    </xf>
    <xf numFmtId="0" fontId="54" fillId="0" borderId="150" xfId="0" applyFont="1" applyBorder="1" applyAlignment="1">
      <alignment horizontal="center" vertical="center"/>
    </xf>
    <xf numFmtId="0" fontId="0" fillId="0" borderId="152" xfId="0" applyBorder="1" applyAlignment="1">
      <alignment horizontal="center" vertical="center"/>
    </xf>
    <xf numFmtId="0" fontId="54" fillId="0" borderId="155" xfId="0" applyFont="1" applyBorder="1" applyAlignment="1">
      <alignment horizontal="center" vertical="center"/>
    </xf>
    <xf numFmtId="0" fontId="53" fillId="0" borderId="161" xfId="0" applyFont="1" applyBorder="1" applyAlignment="1">
      <alignment horizontal="center" vertical="center" wrapText="1"/>
    </xf>
    <xf numFmtId="0" fontId="23" fillId="0" borderId="121" xfId="0" applyFont="1" applyBorder="1" applyAlignment="1">
      <alignment horizontal="center" wrapText="1"/>
    </xf>
    <xf numFmtId="0" fontId="0" fillId="0" borderId="127" xfId="0" applyBorder="1" applyAlignment="1">
      <alignment horizontal="center" vertical="center"/>
    </xf>
    <xf numFmtId="0" fontId="0" fillId="0" borderId="84" xfId="0" applyBorder="1" applyAlignment="1"/>
    <xf numFmtId="0" fontId="0" fillId="0" borderId="127" xfId="0" applyBorder="1" applyAlignment="1"/>
    <xf numFmtId="0" fontId="54" fillId="0" borderId="156" xfId="0" applyFont="1" applyBorder="1" applyAlignment="1">
      <alignment horizontal="center" vertical="center" wrapText="1"/>
    </xf>
    <xf numFmtId="0" fontId="54" fillId="0" borderId="157" xfId="0" applyFont="1" applyBorder="1" applyAlignment="1">
      <alignment horizontal="center" vertical="center" wrapText="1"/>
    </xf>
    <xf numFmtId="0" fontId="50" fillId="0" borderId="71" xfId="0" applyFont="1" applyBorder="1" applyAlignment="1">
      <alignment horizontal="center" vertical="center"/>
    </xf>
    <xf numFmtId="0" fontId="27" fillId="0" borderId="28" xfId="0" applyFont="1" applyBorder="1" applyAlignment="1"/>
    <xf numFmtId="0" fontId="27" fillId="0" borderId="74" xfId="0" applyFont="1" applyBorder="1" applyAlignment="1"/>
    <xf numFmtId="0" fontId="63" fillId="0" borderId="158" xfId="0" applyFont="1" applyBorder="1" applyAlignment="1">
      <alignment horizontal="center" vertical="center"/>
    </xf>
    <xf numFmtId="0" fontId="64" fillId="0" borderId="117" xfId="0" applyFont="1" applyBorder="1" applyAlignment="1"/>
    <xf numFmtId="0" fontId="64" fillId="0" borderId="153" xfId="0" applyFont="1" applyBorder="1" applyAlignment="1"/>
    <xf numFmtId="0" fontId="50" fillId="0" borderId="142" xfId="0" applyFont="1" applyBorder="1" applyAlignment="1">
      <alignment horizontal="center" vertical="center"/>
    </xf>
    <xf numFmtId="0" fontId="50" fillId="0" borderId="92" xfId="0" applyFont="1" applyBorder="1" applyAlignment="1">
      <alignment horizontal="center" vertical="center"/>
    </xf>
    <xf numFmtId="0" fontId="50" fillId="0" borderId="90" xfId="0" applyFont="1" applyBorder="1" applyAlignment="1">
      <alignment horizontal="center" vertical="center"/>
    </xf>
    <xf numFmtId="0" fontId="63" fillId="0" borderId="159" xfId="0" applyFont="1" applyBorder="1" applyAlignment="1">
      <alignment horizontal="center" vertical="center"/>
    </xf>
    <xf numFmtId="0" fontId="63" fillId="0" borderId="149" xfId="0" applyFont="1" applyBorder="1" applyAlignment="1">
      <alignment horizontal="center" vertical="center"/>
    </xf>
    <xf numFmtId="0" fontId="63" fillId="0" borderId="160" xfId="0" applyFont="1" applyBorder="1" applyAlignment="1">
      <alignment horizontal="center" vertical="center"/>
    </xf>
    <xf numFmtId="0" fontId="53" fillId="0" borderId="161" xfId="46" applyFont="1" applyBorder="1" applyAlignment="1">
      <alignment horizontal="center" vertical="center" wrapText="1"/>
    </xf>
    <xf numFmtId="0" fontId="23" fillId="0" borderId="121" xfId="46" applyFont="1" applyBorder="1" applyAlignment="1">
      <alignment horizontal="center" wrapText="1"/>
    </xf>
    <xf numFmtId="0" fontId="2" fillId="0" borderId="83" xfId="46" applyBorder="1" applyAlignment="1">
      <alignment horizontal="center" vertical="center"/>
    </xf>
    <xf numFmtId="0" fontId="2" fillId="0" borderId="84" xfId="46" applyBorder="1" applyAlignment="1">
      <alignment horizontal="center" vertical="center"/>
    </xf>
    <xf numFmtId="0" fontId="2" fillId="0" borderId="127" xfId="46" applyBorder="1" applyAlignment="1"/>
    <xf numFmtId="0" fontId="2" fillId="0" borderId="127" xfId="46" applyBorder="1" applyAlignment="1">
      <alignment horizontal="center" vertical="center"/>
    </xf>
    <xf numFmtId="0" fontId="50" fillId="0" borderId="142" xfId="46" applyFont="1" applyBorder="1" applyAlignment="1">
      <alignment horizontal="center" vertical="center"/>
    </xf>
    <xf numFmtId="0" fontId="27" fillId="0" borderId="92" xfId="46" applyFont="1" applyBorder="1" applyAlignment="1"/>
    <xf numFmtId="0" fontId="27" fillId="0" borderId="90" xfId="46" applyFont="1" applyBorder="1" applyAlignment="1"/>
    <xf numFmtId="0" fontId="63" fillId="0" borderId="142" xfId="46" applyFont="1" applyBorder="1" applyAlignment="1">
      <alignment horizontal="center" vertical="center"/>
    </xf>
    <xf numFmtId="0" fontId="64" fillId="0" borderId="92" xfId="46" applyFont="1" applyBorder="1" applyAlignment="1"/>
    <xf numFmtId="0" fontId="64" fillId="0" borderId="90" xfId="46" applyFont="1" applyBorder="1" applyAlignment="1"/>
    <xf numFmtId="0" fontId="54" fillId="0" borderId="151" xfId="46" applyFont="1" applyBorder="1" applyAlignment="1">
      <alignment horizontal="center"/>
    </xf>
    <xf numFmtId="0" fontId="54" fillId="0" borderId="155" xfId="46" applyFont="1" applyBorder="1" applyAlignment="1">
      <alignment horizontal="center"/>
    </xf>
    <xf numFmtId="0" fontId="2" fillId="0" borderId="162" xfId="46" applyBorder="1" applyAlignment="1">
      <alignment horizontal="center"/>
    </xf>
    <xf numFmtId="0" fontId="54" fillId="0" borderId="142" xfId="46" applyFont="1" applyBorder="1" applyAlignment="1">
      <alignment horizontal="center" vertical="center" wrapText="1"/>
    </xf>
    <xf numFmtId="0" fontId="54" fillId="0" borderId="91" xfId="46" applyFont="1" applyBorder="1" applyAlignment="1">
      <alignment horizontal="center" vertical="center" wrapText="1"/>
    </xf>
    <xf numFmtId="0" fontId="50" fillId="0" borderId="92" xfId="46" applyFont="1" applyBorder="1" applyAlignment="1">
      <alignment horizontal="center" vertical="center"/>
    </xf>
    <xf numFmtId="0" fontId="50" fillId="0" borderId="90" xfId="46" applyFont="1" applyBorder="1" applyAlignment="1">
      <alignment horizontal="center" vertical="center"/>
    </xf>
    <xf numFmtId="0" fontId="63" fillId="0" borderId="72" xfId="46" applyFont="1" applyBorder="1" applyAlignment="1">
      <alignment horizontal="center" vertical="center"/>
    </xf>
    <xf numFmtId="0" fontId="63" fillId="0" borderId="0" xfId="46" applyFont="1" applyBorder="1" applyAlignment="1">
      <alignment horizontal="center" vertical="center"/>
    </xf>
    <xf numFmtId="0" fontId="63" fillId="0" borderId="75" xfId="46" applyFont="1" applyBorder="1" applyAlignment="1">
      <alignment horizontal="center" vertical="center"/>
    </xf>
    <xf numFmtId="0" fontId="45" fillId="26" borderId="117" xfId="0" applyFont="1" applyFill="1" applyBorder="1" applyAlignment="1">
      <alignment horizontal="center" vertical="center"/>
    </xf>
    <xf numFmtId="0" fontId="46" fillId="26" borderId="0" xfId="0" applyFont="1" applyFill="1" applyBorder="1" applyAlignment="1">
      <alignment horizontal="center" vertical="center"/>
    </xf>
    <xf numFmtId="0" fontId="46" fillId="26" borderId="27" xfId="0" applyFont="1" applyFill="1" applyBorder="1" applyAlignment="1">
      <alignment horizontal="center" vertical="center"/>
    </xf>
    <xf numFmtId="0" fontId="46" fillId="26" borderId="117" xfId="0" applyFont="1" applyFill="1" applyBorder="1" applyAlignment="1">
      <alignment horizontal="center" vertical="center"/>
    </xf>
    <xf numFmtId="0" fontId="0" fillId="26" borderId="117" xfId="0" applyFill="1" applyBorder="1" applyAlignment="1">
      <alignment vertical="center"/>
    </xf>
    <xf numFmtId="0" fontId="0" fillId="26" borderId="0" xfId="0" applyFill="1" applyBorder="1" applyAlignment="1">
      <alignment vertical="center"/>
    </xf>
    <xf numFmtId="0" fontId="0" fillId="26" borderId="27" xfId="0" applyFill="1" applyBorder="1" applyAlignment="1">
      <alignment vertical="center"/>
    </xf>
    <xf numFmtId="0" fontId="43" fillId="0" borderId="108" xfId="0" applyFont="1" applyBorder="1" applyAlignment="1">
      <alignment horizontal="center" vertical="center"/>
    </xf>
    <xf numFmtId="0" fontId="44" fillId="0" borderId="143" xfId="0" applyFont="1" applyBorder="1" applyAlignment="1">
      <alignment horizontal="center" vertical="center"/>
    </xf>
    <xf numFmtId="0" fontId="44" fillId="0" borderId="106" xfId="0" applyFont="1" applyBorder="1"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46" xr:uid="{00000000-0005-0000-0000-000028000000}"/>
    <cellStyle name="Normal 3" xfId="40" xr:uid="{00000000-0005-0000-0000-000029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1</xdr:col>
      <xdr:colOff>180798</xdr:colOff>
      <xdr:row>9</xdr:row>
      <xdr:rowOff>216773</xdr:rowOff>
    </xdr:from>
    <xdr:ext cx="6068008" cy="937629"/>
    <xdr:sp macro="" textlink="">
      <xdr:nvSpPr>
        <xdr:cNvPr id="2" name="Rectangle 1">
          <a:extLst>
            <a:ext uri="{FF2B5EF4-FFF2-40B4-BE49-F238E27FC236}">
              <a16:creationId xmlns:a16="http://schemas.microsoft.com/office/drawing/2014/main" id="{00000000-0008-0000-0700-000002000000}"/>
            </a:ext>
          </a:extLst>
        </xdr:cNvPr>
        <xdr:cNvSpPr/>
      </xdr:nvSpPr>
      <xdr:spPr>
        <a:xfrm rot="2158620">
          <a:off x="790398" y="1702673"/>
          <a:ext cx="6068008" cy="937629"/>
        </a:xfrm>
        <a:prstGeom prst="rect">
          <a:avLst/>
        </a:prstGeom>
        <a:noFill/>
      </xdr:spPr>
      <xdr:txBody>
        <a:bodyPr wrap="none" lIns="91440" tIns="45720" rIns="91440" bIns="45720">
          <a:spAutoFit/>
        </a:bodyPr>
        <a:lstStyle/>
        <a:p>
          <a:pPr algn="ctr"/>
          <a:r>
            <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2019 NELSON FINAL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695325</xdr:colOff>
      <xdr:row>9</xdr:row>
      <xdr:rowOff>161927</xdr:rowOff>
    </xdr:from>
    <xdr:ext cx="4546692" cy="718466"/>
    <xdr:sp macro="" textlink="">
      <xdr:nvSpPr>
        <xdr:cNvPr id="3" name="Rectangle 2">
          <a:extLst>
            <a:ext uri="{FF2B5EF4-FFF2-40B4-BE49-F238E27FC236}">
              <a16:creationId xmlns:a16="http://schemas.microsoft.com/office/drawing/2014/main" id="{00000000-0008-0000-0A00-000003000000}"/>
            </a:ext>
          </a:extLst>
        </xdr:cNvPr>
        <xdr:cNvSpPr/>
      </xdr:nvSpPr>
      <xdr:spPr>
        <a:xfrm rot="1729222">
          <a:off x="1914525" y="1647827"/>
          <a:ext cx="4546692" cy="718466"/>
        </a:xfrm>
        <a:prstGeom prst="rect">
          <a:avLst/>
        </a:prstGeom>
        <a:noFill/>
      </xdr:spPr>
      <xdr:txBody>
        <a:bodyPr wrap="square" lIns="91440" tIns="45720" rIns="91440" bIns="45720">
          <a:spAutoFit/>
        </a:bodyPr>
        <a:lstStyle/>
        <a:p>
          <a:pPr algn="ctr"/>
          <a:r>
            <a:rPr lang="en-US" sz="40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Not enough players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868869</xdr:colOff>
      <xdr:row>10</xdr:row>
      <xdr:rowOff>34379</xdr:rowOff>
    </xdr:from>
    <xdr:ext cx="4546692" cy="718466"/>
    <xdr:sp macro="" textlink="">
      <xdr:nvSpPr>
        <xdr:cNvPr id="2" name="Rectangle 1">
          <a:extLst>
            <a:ext uri="{FF2B5EF4-FFF2-40B4-BE49-F238E27FC236}">
              <a16:creationId xmlns:a16="http://schemas.microsoft.com/office/drawing/2014/main" id="{00000000-0008-0000-0D00-000002000000}"/>
            </a:ext>
          </a:extLst>
        </xdr:cNvPr>
        <xdr:cNvSpPr/>
      </xdr:nvSpPr>
      <xdr:spPr>
        <a:xfrm rot="1729222">
          <a:off x="2118549" y="1809839"/>
          <a:ext cx="4546692" cy="718466"/>
        </a:xfrm>
        <a:prstGeom prst="rect">
          <a:avLst/>
        </a:prstGeom>
        <a:noFill/>
      </xdr:spPr>
      <xdr:txBody>
        <a:bodyPr wrap="square" lIns="91440" tIns="45720" rIns="91440" bIns="45720">
          <a:spAutoFit/>
        </a:bodyPr>
        <a:lstStyle/>
        <a:p>
          <a:pPr algn="ctr"/>
          <a:r>
            <a:rPr lang="en-US" sz="40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Not enough players</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76200</xdr:colOff>
      <xdr:row>4</xdr:row>
      <xdr:rowOff>95250</xdr:rowOff>
    </xdr:from>
    <xdr:to>
      <xdr:col>4</xdr:col>
      <xdr:colOff>2362200</xdr:colOff>
      <xdr:row>7</xdr:row>
      <xdr:rowOff>209550</xdr:rowOff>
    </xdr:to>
    <xdr:pic>
      <xdr:nvPicPr>
        <xdr:cNvPr id="249347" name="Picture 1" descr="C:\Tony Goosen\POSTERS\MGC OFFICIAL LOGO white background.jpg">
          <a:extLst>
            <a:ext uri="{FF2B5EF4-FFF2-40B4-BE49-F238E27FC236}">
              <a16:creationId xmlns:a16="http://schemas.microsoft.com/office/drawing/2014/main" id="{00000000-0008-0000-1300-000003CE0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2" t="15131" r="1941" b="7985"/>
        <a:stretch>
          <a:fillRect/>
        </a:stretch>
      </xdr:blipFill>
      <xdr:spPr bwMode="auto">
        <a:xfrm>
          <a:off x="1562100" y="676275"/>
          <a:ext cx="25908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523875</xdr:colOff>
      <xdr:row>4</xdr:row>
      <xdr:rowOff>95250</xdr:rowOff>
    </xdr:from>
    <xdr:to>
      <xdr:col>27</xdr:col>
      <xdr:colOff>752475</xdr:colOff>
      <xdr:row>7</xdr:row>
      <xdr:rowOff>209550</xdr:rowOff>
    </xdr:to>
    <xdr:pic>
      <xdr:nvPicPr>
        <xdr:cNvPr id="249348" name="Picture 1" descr="C:\Tony Goosen\POSTERS\MGC OFFICIAL LOGO white background.jpg">
          <a:extLst>
            <a:ext uri="{FF2B5EF4-FFF2-40B4-BE49-F238E27FC236}">
              <a16:creationId xmlns:a16="http://schemas.microsoft.com/office/drawing/2014/main" id="{00000000-0008-0000-1300-000004CE0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292" t="15131" r="1941" b="7985"/>
        <a:stretch>
          <a:fillRect/>
        </a:stretch>
      </xdr:blipFill>
      <xdr:spPr bwMode="auto">
        <a:xfrm>
          <a:off x="19802475" y="676275"/>
          <a:ext cx="2571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311149</xdr:colOff>
      <xdr:row>2</xdr:row>
      <xdr:rowOff>1149350</xdr:rowOff>
    </xdr:from>
    <xdr:to>
      <xdr:col>18</xdr:col>
      <xdr:colOff>628649</xdr:colOff>
      <xdr:row>2</xdr:row>
      <xdr:rowOff>1574800</xdr:rowOff>
    </xdr:to>
    <xdr:sp macro="" textlink="">
      <xdr:nvSpPr>
        <xdr:cNvPr id="2" name="Rectangle 1">
          <a:extLst>
            <a:ext uri="{FF2B5EF4-FFF2-40B4-BE49-F238E27FC236}">
              <a16:creationId xmlns:a16="http://schemas.microsoft.com/office/drawing/2014/main" id="{00000000-0008-0000-1400-000002000000}"/>
            </a:ext>
          </a:extLst>
        </xdr:cNvPr>
        <xdr:cNvSpPr/>
      </xdr:nvSpPr>
      <xdr:spPr>
        <a:xfrm>
          <a:off x="4883149" y="1492250"/>
          <a:ext cx="7998460" cy="42545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1st QUARTER</a:t>
          </a:r>
        </a:p>
      </xdr:txBody>
    </xdr:sp>
    <xdr:clientData/>
  </xdr:twoCellAnchor>
  <xdr:twoCellAnchor editAs="oneCell">
    <xdr:from>
      <xdr:col>24</xdr:col>
      <xdr:colOff>184785</xdr:colOff>
      <xdr:row>2</xdr:row>
      <xdr:rowOff>86360</xdr:rowOff>
    </xdr:from>
    <xdr:to>
      <xdr:col>27</xdr:col>
      <xdr:colOff>165735</xdr:colOff>
      <xdr:row>2</xdr:row>
      <xdr:rowOff>1210310</xdr:rowOff>
    </xdr:to>
    <xdr:pic>
      <xdr:nvPicPr>
        <xdr:cNvPr id="3" name="Picture 1" descr="C:\Users\USER\AppData\Local\Microsoft\Windows\Temporary Internet Files\Content.Outlook\EWZR8B1E\Logo.png">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8225" y="431800"/>
          <a:ext cx="190119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xdr:row>
      <xdr:rowOff>76200</xdr:rowOff>
    </xdr:from>
    <xdr:to>
      <xdr:col>7</xdr:col>
      <xdr:colOff>238125</xdr:colOff>
      <xdr:row>2</xdr:row>
      <xdr:rowOff>1543050</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4345" y="419100"/>
          <a:ext cx="497586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349249</xdr:colOff>
      <xdr:row>2</xdr:row>
      <xdr:rowOff>1174750</xdr:rowOff>
    </xdr:from>
    <xdr:to>
      <xdr:col>31</xdr:col>
      <xdr:colOff>171449</xdr:colOff>
      <xdr:row>3</xdr:row>
      <xdr:rowOff>12700</xdr:rowOff>
    </xdr:to>
    <xdr:sp macro="" textlink="">
      <xdr:nvSpPr>
        <xdr:cNvPr id="5" name="Rectangle 4">
          <a:extLst>
            <a:ext uri="{FF2B5EF4-FFF2-40B4-BE49-F238E27FC236}">
              <a16:creationId xmlns:a16="http://schemas.microsoft.com/office/drawing/2014/main" id="{00000000-0008-0000-1400-000005000000}"/>
            </a:ext>
          </a:extLst>
        </xdr:cNvPr>
        <xdr:cNvSpPr/>
      </xdr:nvSpPr>
      <xdr:spPr>
        <a:xfrm>
          <a:off x="13242289" y="1517650"/>
          <a:ext cx="7503160" cy="42291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2nd QUARTER</a:t>
          </a:r>
        </a:p>
      </xdr:txBody>
    </xdr:sp>
    <xdr:clientData/>
  </xdr:twoCellAnchor>
  <xdr:twoCellAnchor>
    <xdr:from>
      <xdr:col>34</xdr:col>
      <xdr:colOff>349249</xdr:colOff>
      <xdr:row>2</xdr:row>
      <xdr:rowOff>1174750</xdr:rowOff>
    </xdr:from>
    <xdr:to>
      <xdr:col>45</xdr:col>
      <xdr:colOff>0</xdr:colOff>
      <xdr:row>3</xdr:row>
      <xdr:rowOff>12700</xdr:rowOff>
    </xdr:to>
    <xdr:sp macro="" textlink="">
      <xdr:nvSpPr>
        <xdr:cNvPr id="6" name="Rectangle 5">
          <a:extLst>
            <a:ext uri="{FF2B5EF4-FFF2-40B4-BE49-F238E27FC236}">
              <a16:creationId xmlns:a16="http://schemas.microsoft.com/office/drawing/2014/main" id="{00000000-0008-0000-1400-000006000000}"/>
            </a:ext>
          </a:extLst>
        </xdr:cNvPr>
        <xdr:cNvSpPr/>
      </xdr:nvSpPr>
      <xdr:spPr>
        <a:xfrm>
          <a:off x="22790149" y="1517650"/>
          <a:ext cx="5990591" cy="42291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3rd QUARTER</a:t>
          </a:r>
        </a:p>
      </xdr:txBody>
    </xdr:sp>
    <xdr:clientData/>
  </xdr:twoCellAnchor>
  <xdr:twoCellAnchor editAs="oneCell">
    <xdr:from>
      <xdr:col>11</xdr:col>
      <xdr:colOff>0</xdr:colOff>
      <xdr:row>2</xdr:row>
      <xdr:rowOff>76200</xdr:rowOff>
    </xdr:from>
    <xdr:to>
      <xdr:col>13</xdr:col>
      <xdr:colOff>590550</xdr:colOff>
      <xdr:row>2</xdr:row>
      <xdr:rowOff>1200150</xdr:rowOff>
    </xdr:to>
    <xdr:pic>
      <xdr:nvPicPr>
        <xdr:cNvPr id="7" name="Picture 1" descr="C:\Users\USER\AppData\Local\Microsoft\Windows\Temporary Internet Files\Content.Outlook\EWZR8B1E\Logo.png">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419100"/>
          <a:ext cx="187071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259080</xdr:colOff>
      <xdr:row>2</xdr:row>
      <xdr:rowOff>74930</xdr:rowOff>
    </xdr:from>
    <xdr:to>
      <xdr:col>41</xdr:col>
      <xdr:colOff>297180</xdr:colOff>
      <xdr:row>2</xdr:row>
      <xdr:rowOff>1198880</xdr:rowOff>
    </xdr:to>
    <xdr:pic>
      <xdr:nvPicPr>
        <xdr:cNvPr id="8" name="Picture 1" descr="C:\Users\USER\AppData\Local\Microsoft\Windows\Temporary Internet Files\Content.Outlook\EWZR8B1E\Logo.png">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58040" y="420370"/>
          <a:ext cx="180594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48</xdr:col>
      <xdr:colOff>0</xdr:colOff>
      <xdr:row>13</xdr:row>
      <xdr:rowOff>115975</xdr:rowOff>
    </xdr:from>
    <xdr:ext cx="184731" cy="224998"/>
    <xdr:sp macro="" textlink="">
      <xdr:nvSpPr>
        <xdr:cNvPr id="12" name="TextBox 11">
          <a:extLst>
            <a:ext uri="{FF2B5EF4-FFF2-40B4-BE49-F238E27FC236}">
              <a16:creationId xmlns:a16="http://schemas.microsoft.com/office/drawing/2014/main" id="{00000000-0008-0000-1400-00000C000000}"/>
            </a:ext>
          </a:extLst>
        </xdr:cNvPr>
        <xdr:cNvSpPr txBox="1"/>
      </xdr:nvSpPr>
      <xdr:spPr>
        <a:xfrm>
          <a:off x="30876240" y="4230775"/>
          <a:ext cx="18473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900" b="1">
            <a:latin typeface="Arial" pitchFamily="34" charset="0"/>
            <a:cs typeface="Arial"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18</xdr:col>
      <xdr:colOff>479426</xdr:colOff>
      <xdr:row>2</xdr:row>
      <xdr:rowOff>1098550</xdr:rowOff>
    </xdr:from>
    <xdr:to>
      <xdr:col>21</xdr:col>
      <xdr:colOff>285750</xdr:colOff>
      <xdr:row>2</xdr:row>
      <xdr:rowOff>1527175</xdr:rowOff>
    </xdr:to>
    <xdr:sp macro="" textlink="">
      <xdr:nvSpPr>
        <xdr:cNvPr id="3" name="Rectangle 2">
          <a:extLst>
            <a:ext uri="{FF2B5EF4-FFF2-40B4-BE49-F238E27FC236}">
              <a16:creationId xmlns:a16="http://schemas.microsoft.com/office/drawing/2014/main" id="{00000000-0008-0000-1500-000003000000}"/>
            </a:ext>
          </a:extLst>
        </xdr:cNvPr>
        <xdr:cNvSpPr/>
      </xdr:nvSpPr>
      <xdr:spPr>
        <a:xfrm>
          <a:off x="16951326" y="1441450"/>
          <a:ext cx="2765424" cy="428625"/>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2019 OOM</a:t>
          </a:r>
        </a:p>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YEAR TO DATE</a:t>
          </a:r>
        </a:p>
      </xdr:txBody>
    </xdr:sp>
    <xdr:clientData/>
  </xdr:twoCellAnchor>
  <xdr:twoCellAnchor editAs="oneCell">
    <xdr:from>
      <xdr:col>2</xdr:col>
      <xdr:colOff>428625</xdr:colOff>
      <xdr:row>2</xdr:row>
      <xdr:rowOff>95250</xdr:rowOff>
    </xdr:from>
    <xdr:to>
      <xdr:col>8</xdr:col>
      <xdr:colOff>247650</xdr:colOff>
      <xdr:row>2</xdr:row>
      <xdr:rowOff>1457325</xdr:rowOff>
    </xdr:to>
    <xdr:pic>
      <xdr:nvPicPr>
        <xdr:cNvPr id="275757" name="Picture 3">
          <a:extLst>
            <a:ext uri="{FF2B5EF4-FFF2-40B4-BE49-F238E27FC236}">
              <a16:creationId xmlns:a16="http://schemas.microsoft.com/office/drawing/2014/main" id="{00000000-0008-0000-1500-00002D35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428625"/>
          <a:ext cx="447675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120649</xdr:colOff>
      <xdr:row>2</xdr:row>
      <xdr:rowOff>1184275</xdr:rowOff>
    </xdr:from>
    <xdr:to>
      <xdr:col>17</xdr:col>
      <xdr:colOff>723900</xdr:colOff>
      <xdr:row>3</xdr:row>
      <xdr:rowOff>22225</xdr:rowOff>
    </xdr:to>
    <xdr:sp macro="" textlink="">
      <xdr:nvSpPr>
        <xdr:cNvPr id="10" name="Rectangle 9">
          <a:extLst>
            <a:ext uri="{FF2B5EF4-FFF2-40B4-BE49-F238E27FC236}">
              <a16:creationId xmlns:a16="http://schemas.microsoft.com/office/drawing/2014/main" id="{00000000-0008-0000-1500-00000A000000}"/>
            </a:ext>
          </a:extLst>
        </xdr:cNvPr>
        <xdr:cNvSpPr/>
      </xdr:nvSpPr>
      <xdr:spPr>
        <a:xfrm>
          <a:off x="5797549" y="1527175"/>
          <a:ext cx="5734051" cy="42545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2nd QUARTER</a:t>
          </a:r>
        </a:p>
      </xdr:txBody>
    </xdr:sp>
    <xdr:clientData/>
  </xdr:twoCellAnchor>
  <xdr:twoCellAnchor editAs="oneCell">
    <xdr:from>
      <xdr:col>19</xdr:col>
      <xdr:colOff>161925</xdr:colOff>
      <xdr:row>2</xdr:row>
      <xdr:rowOff>38100</xdr:rowOff>
    </xdr:from>
    <xdr:to>
      <xdr:col>20</xdr:col>
      <xdr:colOff>85725</xdr:colOff>
      <xdr:row>2</xdr:row>
      <xdr:rowOff>1104900</xdr:rowOff>
    </xdr:to>
    <xdr:pic>
      <xdr:nvPicPr>
        <xdr:cNvPr id="275759" name="Picture 1" descr="C:\Users\USER\AppData\Local\Microsoft\Windows\Temporary Internet Files\Content.Outlook\EWZR8B1E\Logo.png">
          <a:extLst>
            <a:ext uri="{FF2B5EF4-FFF2-40B4-BE49-F238E27FC236}">
              <a16:creationId xmlns:a16="http://schemas.microsoft.com/office/drawing/2014/main" id="{00000000-0008-0000-1500-00002F35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96775" y="371475"/>
          <a:ext cx="16954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323850</xdr:colOff>
      <xdr:row>2</xdr:row>
      <xdr:rowOff>76200</xdr:rowOff>
    </xdr:from>
    <xdr:to>
      <xdr:col>13</xdr:col>
      <xdr:colOff>419100</xdr:colOff>
      <xdr:row>2</xdr:row>
      <xdr:rowOff>1200150</xdr:rowOff>
    </xdr:to>
    <xdr:pic>
      <xdr:nvPicPr>
        <xdr:cNvPr id="275760" name="Picture 1" descr="C:\Users\USER\AppData\Local\Microsoft\Windows\Temporary Internet Files\Content.Outlook\EWZR8B1E\Logo.png">
          <a:extLst>
            <a:ext uri="{FF2B5EF4-FFF2-40B4-BE49-F238E27FC236}">
              <a16:creationId xmlns:a16="http://schemas.microsoft.com/office/drawing/2014/main" id="{00000000-0008-0000-1500-00003035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900" y="409575"/>
          <a:ext cx="18097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479426</xdr:colOff>
      <xdr:row>2</xdr:row>
      <xdr:rowOff>1098550</xdr:rowOff>
    </xdr:from>
    <xdr:to>
      <xdr:col>19</xdr:col>
      <xdr:colOff>285750</xdr:colOff>
      <xdr:row>2</xdr:row>
      <xdr:rowOff>1527175</xdr:rowOff>
    </xdr:to>
    <xdr:sp macro="" textlink="">
      <xdr:nvSpPr>
        <xdr:cNvPr id="2" name="Rectangle 1">
          <a:extLst>
            <a:ext uri="{FF2B5EF4-FFF2-40B4-BE49-F238E27FC236}">
              <a16:creationId xmlns:a16="http://schemas.microsoft.com/office/drawing/2014/main" id="{00000000-0008-0000-1600-000002000000}"/>
            </a:ext>
          </a:extLst>
        </xdr:cNvPr>
        <xdr:cNvSpPr/>
      </xdr:nvSpPr>
      <xdr:spPr>
        <a:xfrm>
          <a:off x="11254106" y="1441450"/>
          <a:ext cx="2930524" cy="428625"/>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2019 OOM</a:t>
          </a:r>
        </a:p>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YEAR TO DATE</a:t>
          </a:r>
        </a:p>
      </xdr:txBody>
    </xdr:sp>
    <xdr:clientData/>
  </xdr:twoCellAnchor>
  <xdr:twoCellAnchor editAs="oneCell">
    <xdr:from>
      <xdr:col>2</xdr:col>
      <xdr:colOff>200025</xdr:colOff>
      <xdr:row>2</xdr:row>
      <xdr:rowOff>133350</xdr:rowOff>
    </xdr:from>
    <xdr:to>
      <xdr:col>8</xdr:col>
      <xdr:colOff>19050</xdr:colOff>
      <xdr:row>2</xdr:row>
      <xdr:rowOff>1495425</xdr:rowOff>
    </xdr:to>
    <xdr:pic>
      <xdr:nvPicPr>
        <xdr:cNvPr id="3" name="Picture 3">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9685" y="476250"/>
          <a:ext cx="460438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374649</xdr:colOff>
      <xdr:row>2</xdr:row>
      <xdr:rowOff>1184275</xdr:rowOff>
    </xdr:from>
    <xdr:to>
      <xdr:col>17</xdr:col>
      <xdr:colOff>292100</xdr:colOff>
      <xdr:row>3</xdr:row>
      <xdr:rowOff>22225</xdr:rowOff>
    </xdr:to>
    <xdr:sp macro="" textlink="">
      <xdr:nvSpPr>
        <xdr:cNvPr id="4" name="Rectangle 3">
          <a:extLst>
            <a:ext uri="{FF2B5EF4-FFF2-40B4-BE49-F238E27FC236}">
              <a16:creationId xmlns:a16="http://schemas.microsoft.com/office/drawing/2014/main" id="{00000000-0008-0000-1600-000004000000}"/>
            </a:ext>
          </a:extLst>
        </xdr:cNvPr>
        <xdr:cNvSpPr/>
      </xdr:nvSpPr>
      <xdr:spPr>
        <a:xfrm>
          <a:off x="5106669" y="1527175"/>
          <a:ext cx="6440171" cy="42291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7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3RD QUARTER</a:t>
          </a:r>
        </a:p>
      </xdr:txBody>
    </xdr:sp>
    <xdr:clientData/>
  </xdr:twoCellAnchor>
  <xdr:twoCellAnchor editAs="oneCell">
    <xdr:from>
      <xdr:col>17</xdr:col>
      <xdr:colOff>161925</xdr:colOff>
      <xdr:row>2</xdr:row>
      <xdr:rowOff>38100</xdr:rowOff>
    </xdr:from>
    <xdr:to>
      <xdr:col>18</xdr:col>
      <xdr:colOff>85725</xdr:colOff>
      <xdr:row>2</xdr:row>
      <xdr:rowOff>1104900</xdr:rowOff>
    </xdr:to>
    <xdr:pic>
      <xdr:nvPicPr>
        <xdr:cNvPr id="5" name="Picture 1" descr="C:\Users\USER\AppData\Local\Microsoft\Windows\Temporary Internet Files\Content.Outlook\EWZR8B1E\Logo.png">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16665" y="381000"/>
          <a:ext cx="174498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323850</xdr:colOff>
      <xdr:row>2</xdr:row>
      <xdr:rowOff>76200</xdr:rowOff>
    </xdr:from>
    <xdr:to>
      <xdr:col>13</xdr:col>
      <xdr:colOff>419100</xdr:colOff>
      <xdr:row>2</xdr:row>
      <xdr:rowOff>1200150</xdr:rowOff>
    </xdr:to>
    <xdr:pic>
      <xdr:nvPicPr>
        <xdr:cNvPr id="6" name="Picture 1" descr="C:\Users\USER\AppData\Local\Microsoft\Windows\Temporary Internet Files\Content.Outlook\EWZR8B1E\Logo.png">
          <a:extLst>
            <a:ext uri="{FF2B5EF4-FFF2-40B4-BE49-F238E27FC236}">
              <a16:creationId xmlns:a16="http://schemas.microsoft.com/office/drawing/2014/main" id="{00000000-0008-0000-1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72350" y="419100"/>
          <a:ext cx="185547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276225</xdr:colOff>
      <xdr:row>1</xdr:row>
      <xdr:rowOff>76200</xdr:rowOff>
    </xdr:from>
    <xdr:to>
      <xdr:col>15</xdr:col>
      <xdr:colOff>571500</xdr:colOff>
      <xdr:row>52</xdr:row>
      <xdr:rowOff>85725</xdr:rowOff>
    </xdr:to>
    <xdr:pic>
      <xdr:nvPicPr>
        <xdr:cNvPr id="224668" name="Picture 1">
          <a:extLst>
            <a:ext uri="{FF2B5EF4-FFF2-40B4-BE49-F238E27FC236}">
              <a16:creationId xmlns:a16="http://schemas.microsoft.com/office/drawing/2014/main" id="{00000000-0008-0000-1700-00009C6D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5006" t="18079" r="27022" b="8066"/>
        <a:stretch>
          <a:fillRect/>
        </a:stretch>
      </xdr:blipFill>
      <xdr:spPr bwMode="auto">
        <a:xfrm>
          <a:off x="3933825" y="238125"/>
          <a:ext cx="5781675" cy="826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409575</xdr:colOff>
      <xdr:row>5</xdr:row>
      <xdr:rowOff>161925</xdr:rowOff>
    </xdr:from>
    <xdr:to>
      <xdr:col>6</xdr:col>
      <xdr:colOff>85725</xdr:colOff>
      <xdr:row>5</xdr:row>
      <xdr:rowOff>161925</xdr:rowOff>
    </xdr:to>
    <xdr:pic>
      <xdr:nvPicPr>
        <xdr:cNvPr id="264677" name="Picture 5" descr="C:\Tony Goosen\POSTERS\MGC OFFICIAL LOGO white background TRIMMED\MGC LOGO TRIMMED\MGC Logo.jpg">
          <a:extLst>
            <a:ext uri="{FF2B5EF4-FFF2-40B4-BE49-F238E27FC236}">
              <a16:creationId xmlns:a16="http://schemas.microsoft.com/office/drawing/2014/main" id="{00000000-0008-0000-1800-0000E509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3375" y="1390650"/>
          <a:ext cx="2028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xdr:row>
      <xdr:rowOff>0</xdr:rowOff>
    </xdr:from>
    <xdr:to>
      <xdr:col>12</xdr:col>
      <xdr:colOff>304800</xdr:colOff>
      <xdr:row>6</xdr:row>
      <xdr:rowOff>304800</xdr:rowOff>
    </xdr:to>
    <xdr:sp macro="" textlink="">
      <xdr:nvSpPr>
        <xdr:cNvPr id="264678" name="AutoShape 180" descr="Image result for RSAM logo">
          <a:extLst>
            <a:ext uri="{FF2B5EF4-FFF2-40B4-BE49-F238E27FC236}">
              <a16:creationId xmlns:a16="http://schemas.microsoft.com/office/drawing/2014/main" id="{00000000-0008-0000-1800-0000E6090400}"/>
            </a:ext>
          </a:extLst>
        </xdr:cNvPr>
        <xdr:cNvSpPr>
          <a:spLocks noChangeAspect="1" noChangeArrowheads="1"/>
        </xdr:cNvSpPr>
      </xdr:nvSpPr>
      <xdr:spPr bwMode="auto">
        <a:xfrm>
          <a:off x="12934950" y="14001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266701</xdr:colOff>
      <xdr:row>6</xdr:row>
      <xdr:rowOff>119063</xdr:rowOff>
    </xdr:from>
    <xdr:to>
      <xdr:col>24</xdr:col>
      <xdr:colOff>33338</xdr:colOff>
      <xdr:row>16</xdr:row>
      <xdr:rowOff>204788</xdr:rowOff>
    </xdr:to>
    <xdr:sp macro="" textlink="">
      <xdr:nvSpPr>
        <xdr:cNvPr id="5" name="Rectangle 4">
          <a:extLst>
            <a:ext uri="{FF2B5EF4-FFF2-40B4-BE49-F238E27FC236}">
              <a16:creationId xmlns:a16="http://schemas.microsoft.com/office/drawing/2014/main" id="{00000000-0008-0000-1800-000005000000}"/>
            </a:ext>
          </a:extLst>
        </xdr:cNvPr>
        <xdr:cNvSpPr/>
      </xdr:nvSpPr>
      <xdr:spPr>
        <a:xfrm>
          <a:off x="17335501" y="1519238"/>
          <a:ext cx="4033837" cy="2619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editAs="oneCell">
    <xdr:from>
      <xdr:col>3</xdr:col>
      <xdr:colOff>247650</xdr:colOff>
      <xdr:row>2</xdr:row>
      <xdr:rowOff>0</xdr:rowOff>
    </xdr:from>
    <xdr:to>
      <xdr:col>4</xdr:col>
      <xdr:colOff>1276350</xdr:colOff>
      <xdr:row>5</xdr:row>
      <xdr:rowOff>123825</xdr:rowOff>
    </xdr:to>
    <xdr:pic>
      <xdr:nvPicPr>
        <xdr:cNvPr id="264681" name="Picture 6">
          <a:extLst>
            <a:ext uri="{FF2B5EF4-FFF2-40B4-BE49-F238E27FC236}">
              <a16:creationId xmlns:a16="http://schemas.microsoft.com/office/drawing/2014/main" id="{00000000-0008-0000-1800-0000E90904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352425"/>
          <a:ext cx="14287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mailto:j.ackerman@mweb.co.za" TargetMode="External"/><Relationship Id="rId1" Type="http://schemas.openxmlformats.org/officeDocument/2006/relationships/hyperlink" Target="mailto:amos.schreuder@quantumfoods.co.za" TargetMode="External"/><Relationship Id="rId4"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4:G12"/>
  <sheetViews>
    <sheetView workbookViewId="0">
      <selection activeCell="E5" sqref="E5"/>
    </sheetView>
  </sheetViews>
  <sheetFormatPr defaultRowHeight="12.75" x14ac:dyDescent="0.2"/>
  <sheetData>
    <row r="4" spans="4:7" ht="18" x14ac:dyDescent="0.25">
      <c r="D4" s="3" t="s">
        <v>34</v>
      </c>
      <c r="E4" s="4">
        <v>19</v>
      </c>
    </row>
    <row r="5" spans="4:7" ht="18" x14ac:dyDescent="0.25">
      <c r="D5" s="3" t="s">
        <v>35</v>
      </c>
      <c r="E5" s="2">
        <f>60*E4</f>
        <v>1140</v>
      </c>
    </row>
    <row r="6" spans="4:7" ht="18" x14ac:dyDescent="0.25">
      <c r="D6" s="3" t="s">
        <v>57</v>
      </c>
      <c r="E6" s="2">
        <f>E5-E5*15%</f>
        <v>969</v>
      </c>
    </row>
    <row r="7" spans="4:7" ht="18" x14ac:dyDescent="0.25">
      <c r="D7" s="3" t="s">
        <v>37</v>
      </c>
      <c r="E7" s="2">
        <f>E6-E6*2.5%</f>
        <v>944.77499999999998</v>
      </c>
    </row>
    <row r="8" spans="4:7" ht="18" x14ac:dyDescent="0.25">
      <c r="D8" s="3" t="s">
        <v>66</v>
      </c>
      <c r="E8" s="4">
        <f>(E7/20)/2</f>
        <v>23.619374999999998</v>
      </c>
    </row>
    <row r="9" spans="4:7" ht="18" x14ac:dyDescent="0.2">
      <c r="D9" s="5" t="s">
        <v>36</v>
      </c>
      <c r="E9" s="4"/>
      <c r="G9">
        <v>16</v>
      </c>
    </row>
    <row r="10" spans="4:7" x14ac:dyDescent="0.2">
      <c r="G10">
        <v>12</v>
      </c>
    </row>
    <row r="11" spans="4:7" x14ac:dyDescent="0.2">
      <c r="G11">
        <v>8</v>
      </c>
    </row>
    <row r="12" spans="4:7" x14ac:dyDescent="0.2">
      <c r="G12">
        <f>SUM(G9:G11)</f>
        <v>36</v>
      </c>
    </row>
  </sheetData>
  <phoneticPr fontId="31"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J53"/>
  <sheetViews>
    <sheetView showGridLines="0" topLeftCell="B1" workbookViewId="0">
      <selection activeCell="N17" sqref="N17"/>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66.85546875" style="8" bestFit="1" customWidth="1"/>
    <col min="7" max="7" width="7.7109375" style="8" bestFit="1" customWidth="1"/>
    <col min="8" max="8" width="6.7109375" style="8" bestFit="1" customWidth="1"/>
    <col min="9" max="9" width="1.42578125" style="8" customWidth="1"/>
    <col min="10" max="10" width="3" style="8" customWidth="1"/>
    <col min="11" max="16384" width="9.140625" style="8"/>
  </cols>
  <sheetData>
    <row r="2" spans="2:10" x14ac:dyDescent="0.2">
      <c r="B2" s="6"/>
      <c r="C2" s="6"/>
      <c r="D2" s="7"/>
      <c r="E2" s="7"/>
      <c r="F2" s="7"/>
      <c r="G2" s="7"/>
      <c r="H2" s="7"/>
      <c r="I2" s="7"/>
    </row>
    <row r="3" spans="2:10" ht="15.75" thickBot="1" x14ac:dyDescent="0.25">
      <c r="B3" s="722"/>
      <c r="C3" s="722"/>
      <c r="D3" s="723"/>
      <c r="E3" s="723"/>
      <c r="F3" s="7"/>
      <c r="G3" s="7"/>
      <c r="H3" s="7"/>
      <c r="I3" s="86"/>
    </row>
    <row r="4" spans="2:10" ht="8.25" customHeight="1" thickTop="1" x14ac:dyDescent="0.2">
      <c r="B4" s="9"/>
      <c r="C4" s="9"/>
      <c r="D4" s="131"/>
      <c r="E4" s="132"/>
      <c r="F4" s="132"/>
      <c r="G4" s="132"/>
      <c r="H4" s="132"/>
      <c r="I4" s="134"/>
      <c r="J4" s="7"/>
    </row>
    <row r="5" spans="2:10" ht="15.75" x14ac:dyDescent="0.2">
      <c r="B5" s="10"/>
      <c r="C5" s="11"/>
      <c r="D5" s="725" t="s">
        <v>2</v>
      </c>
      <c r="E5" s="722"/>
      <c r="F5" s="722"/>
      <c r="G5" s="722"/>
      <c r="H5" s="722"/>
      <c r="I5" s="726"/>
      <c r="J5" s="7"/>
    </row>
    <row r="6" spans="2:10" ht="2.25" customHeight="1" x14ac:dyDescent="0.2">
      <c r="B6" s="11"/>
      <c r="C6" s="11"/>
      <c r="D6" s="135"/>
      <c r="E6" s="51"/>
      <c r="F6" s="51"/>
      <c r="G6" s="51"/>
      <c r="H6" s="51"/>
      <c r="I6" s="136"/>
      <c r="J6" s="7"/>
    </row>
    <row r="7" spans="2:10" ht="22.5" customHeight="1" x14ac:dyDescent="0.25">
      <c r="B7" s="730"/>
      <c r="C7" s="730"/>
      <c r="D7" s="137"/>
      <c r="E7" s="12" t="s">
        <v>6</v>
      </c>
      <c r="F7" s="13" t="s">
        <v>347</v>
      </c>
      <c r="G7" s="13"/>
      <c r="H7" s="13"/>
      <c r="I7" s="136"/>
      <c r="J7" s="7"/>
    </row>
    <row r="8" spans="2:10" ht="3.75" customHeight="1" x14ac:dyDescent="0.2">
      <c r="B8" s="15"/>
      <c r="C8" s="15"/>
      <c r="D8" s="137"/>
      <c r="E8" s="14"/>
      <c r="F8" s="14"/>
      <c r="G8" s="14"/>
      <c r="H8" s="14"/>
      <c r="I8" s="136"/>
      <c r="J8" s="7"/>
    </row>
    <row r="9" spans="2:10" ht="15" x14ac:dyDescent="0.2">
      <c r="B9" s="731"/>
      <c r="C9" s="731"/>
      <c r="D9" s="137"/>
      <c r="E9" s="12" t="s">
        <v>1</v>
      </c>
      <c r="F9" s="14" t="s">
        <v>348</v>
      </c>
      <c r="G9" s="14"/>
      <c r="H9" s="14"/>
      <c r="I9" s="136"/>
      <c r="J9" s="7"/>
    </row>
    <row r="10" spans="2:10" ht="9.75" customHeight="1" thickBot="1" x14ac:dyDescent="0.25">
      <c r="B10" s="732"/>
      <c r="C10" s="732"/>
      <c r="D10" s="137"/>
      <c r="E10" s="14"/>
      <c r="F10" s="14"/>
      <c r="G10" s="14"/>
      <c r="H10" s="14"/>
      <c r="I10" s="136"/>
      <c r="J10" s="7"/>
    </row>
    <row r="11" spans="2:10" ht="22.5" customHeight="1" thickBot="1" x14ac:dyDescent="0.25">
      <c r="B11" s="732"/>
      <c r="C11" s="732"/>
      <c r="D11" s="137"/>
      <c r="E11" s="52" t="s">
        <v>0</v>
      </c>
      <c r="F11" s="90" t="s">
        <v>8</v>
      </c>
      <c r="G11" s="306" t="s">
        <v>313</v>
      </c>
      <c r="H11" s="229" t="s">
        <v>308</v>
      </c>
      <c r="I11" s="156"/>
      <c r="J11" s="15"/>
    </row>
    <row r="12" spans="2:10" ht="21.95" customHeight="1" x14ac:dyDescent="0.2">
      <c r="B12" s="16"/>
      <c r="C12" s="16"/>
      <c r="D12" s="137"/>
      <c r="E12" s="88">
        <v>1</v>
      </c>
      <c r="F12" s="92" t="s">
        <v>359</v>
      </c>
      <c r="G12" s="104">
        <v>136</v>
      </c>
      <c r="H12" s="89">
        <v>5</v>
      </c>
      <c r="I12" s="136"/>
      <c r="J12" s="7"/>
    </row>
    <row r="13" spans="2:10" ht="21.95" customHeight="1" x14ac:dyDescent="0.2">
      <c r="B13" s="16"/>
      <c r="C13" s="16"/>
      <c r="D13" s="137"/>
      <c r="E13" s="81">
        <v>2</v>
      </c>
      <c r="F13" s="91" t="s">
        <v>360</v>
      </c>
      <c r="G13" s="105">
        <v>110</v>
      </c>
      <c r="H13" s="82">
        <v>4</v>
      </c>
      <c r="I13" s="136"/>
      <c r="J13" s="7"/>
    </row>
    <row r="14" spans="2:10" ht="21.95" customHeight="1" x14ac:dyDescent="0.2">
      <c r="B14" s="16"/>
      <c r="C14" s="16"/>
      <c r="D14" s="137"/>
      <c r="E14" s="81">
        <v>3</v>
      </c>
      <c r="F14" s="91" t="s">
        <v>361</v>
      </c>
      <c r="G14" s="105">
        <v>109</v>
      </c>
      <c r="H14" s="82">
        <v>3</v>
      </c>
      <c r="I14" s="136"/>
      <c r="J14" s="7"/>
    </row>
    <row r="15" spans="2:10" ht="21.95" customHeight="1" thickBot="1" x14ac:dyDescent="0.25">
      <c r="B15" s="16"/>
      <c r="C15" s="16"/>
      <c r="D15" s="137"/>
      <c r="E15" s="85">
        <v>4</v>
      </c>
      <c r="F15" s="103" t="s">
        <v>362</v>
      </c>
      <c r="G15" s="155">
        <v>107</v>
      </c>
      <c r="H15" s="83">
        <v>2</v>
      </c>
      <c r="I15" s="136"/>
      <c r="J15" s="7"/>
    </row>
    <row r="16" spans="2:10" ht="8.25" customHeight="1" thickBot="1" x14ac:dyDescent="0.25">
      <c r="D16" s="138"/>
      <c r="E16" s="139"/>
      <c r="F16" s="139"/>
      <c r="G16" s="139"/>
      <c r="H16" s="139"/>
      <c r="I16" s="140"/>
    </row>
    <row r="17" spans="3:10" ht="15.75" thickTop="1" x14ac:dyDescent="0.2">
      <c r="D17" s="720"/>
      <c r="E17" s="721"/>
      <c r="F17" s="721"/>
      <c r="G17" s="721"/>
      <c r="H17" s="721"/>
      <c r="I17" s="721"/>
    </row>
    <row r="18" spans="3:10" ht="15" customHeight="1" x14ac:dyDescent="0.2">
      <c r="D18" s="734"/>
      <c r="E18" s="734"/>
      <c r="F18" s="734"/>
      <c r="G18" s="734"/>
      <c r="H18" s="734"/>
      <c r="I18" s="734"/>
      <c r="J18" s="734"/>
    </row>
    <row r="19" spans="3:10" ht="15" x14ac:dyDescent="0.2">
      <c r="D19" s="219" t="s">
        <v>363</v>
      </c>
      <c r="E19" s="97"/>
      <c r="F19" s="196"/>
      <c r="H19" s="196"/>
      <c r="I19" s="196"/>
      <c r="J19" s="94"/>
    </row>
    <row r="20" spans="3:10" ht="15" x14ac:dyDescent="0.2">
      <c r="C20" s="96"/>
      <c r="D20" s="97"/>
      <c r="F20" s="97"/>
      <c r="G20" s="97"/>
      <c r="H20" s="97"/>
      <c r="I20" s="94"/>
      <c r="J20" s="94"/>
    </row>
    <row r="21" spans="3:10" ht="18" x14ac:dyDescent="0.25">
      <c r="E21" s="197"/>
      <c r="F21" s="19"/>
      <c r="G21" s="19"/>
      <c r="H21" s="19"/>
      <c r="I21" s="17"/>
      <c r="J21" s="17"/>
    </row>
    <row r="22" spans="3:10" ht="18" customHeight="1" x14ac:dyDescent="0.25">
      <c r="E22" s="95"/>
      <c r="F22" s="19"/>
      <c r="G22" s="19"/>
      <c r="H22" s="19"/>
      <c r="I22" s="17"/>
      <c r="J22" s="17"/>
    </row>
    <row r="23" spans="3:10" ht="18" customHeight="1" x14ac:dyDescent="0.25">
      <c r="E23" s="95"/>
      <c r="F23" s="18"/>
      <c r="G23" s="18"/>
      <c r="H23" s="18"/>
      <c r="I23" s="17"/>
      <c r="J23" s="17"/>
    </row>
    <row r="24" spans="3:10" ht="18" customHeight="1" x14ac:dyDescent="0.25">
      <c r="E24" s="17"/>
      <c r="F24" s="18"/>
      <c r="G24" s="18"/>
      <c r="H24" s="18"/>
      <c r="I24" s="17"/>
      <c r="J24" s="17"/>
    </row>
    <row r="25" spans="3:10" ht="18" customHeight="1" x14ac:dyDescent="0.2">
      <c r="E25" s="17"/>
      <c r="F25" s="17"/>
      <c r="G25" s="17"/>
      <c r="H25" s="17"/>
      <c r="I25" s="17"/>
      <c r="J25" s="17"/>
    </row>
    <row r="26" spans="3:10" ht="18" customHeight="1" x14ac:dyDescent="0.2">
      <c r="E26" s="17"/>
      <c r="F26" s="17" t="s">
        <v>86</v>
      </c>
      <c r="G26" s="17"/>
      <c r="H26" s="17"/>
      <c r="I26" s="17"/>
      <c r="J26" s="17"/>
    </row>
    <row r="27" spans="3:10" ht="18" customHeight="1" x14ac:dyDescent="0.2">
      <c r="E27" s="17"/>
      <c r="F27" s="17"/>
      <c r="G27" s="17"/>
      <c r="H27" s="17"/>
      <c r="I27" s="17"/>
      <c r="J27" s="17"/>
    </row>
    <row r="28" spans="3:10" ht="18" customHeight="1" x14ac:dyDescent="0.2">
      <c r="E28" s="17"/>
      <c r="F28" s="17"/>
      <c r="G28" s="17"/>
      <c r="H28" s="17"/>
      <c r="I28" s="17"/>
      <c r="J28" s="17"/>
    </row>
    <row r="29" spans="3:10" ht="18" customHeight="1" x14ac:dyDescent="0.2">
      <c r="E29" s="17"/>
      <c r="F29" s="17"/>
      <c r="G29" s="17"/>
      <c r="H29" s="17"/>
      <c r="I29" s="17"/>
      <c r="J29" s="17"/>
    </row>
    <row r="30" spans="3:10" ht="18" customHeight="1" x14ac:dyDescent="0.2"/>
    <row r="31" spans="3:10" ht="18" customHeight="1" x14ac:dyDescent="0.2"/>
    <row r="32" spans="3:10"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sheetData>
  <mergeCells count="8">
    <mergeCell ref="B10:C10"/>
    <mergeCell ref="B11:C11"/>
    <mergeCell ref="D17:I17"/>
    <mergeCell ref="D18:J18"/>
    <mergeCell ref="B3:E3"/>
    <mergeCell ref="D5:I5"/>
    <mergeCell ref="B7:C7"/>
    <mergeCell ref="B9:C9"/>
  </mergeCells>
  <pageMargins left="1.3779527559055118" right="0" top="1.3779527559055118" bottom="0.98425196850393704" header="0.51181102362204722" footer="0.51181102362204722"/>
  <pageSetup paperSize="9" scale="14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J30"/>
  <sheetViews>
    <sheetView showGridLines="0" topLeftCell="B4" workbookViewId="0">
      <selection activeCell="H27" sqref="H27"/>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28.28515625" style="8" customWidth="1"/>
    <col min="7" max="7" width="7.85546875" style="8" customWidth="1"/>
    <col min="8" max="8" width="10.5703125" style="8" bestFit="1" customWidth="1"/>
    <col min="9" max="9" width="1.42578125" style="8" customWidth="1"/>
    <col min="10" max="10" width="7.7109375" style="8" customWidth="1"/>
    <col min="11" max="16384" width="9.140625" style="8"/>
  </cols>
  <sheetData>
    <row r="4" spans="2:10" x14ac:dyDescent="0.2">
      <c r="B4" s="6"/>
      <c r="C4" s="6"/>
      <c r="D4" s="7"/>
      <c r="E4" s="7"/>
      <c r="F4" s="7"/>
      <c r="G4" s="6"/>
      <c r="H4" s="6"/>
      <c r="I4" s="7"/>
    </row>
    <row r="5" spans="2:10" ht="15.75" thickBot="1" x14ac:dyDescent="0.25">
      <c r="B5" s="722"/>
      <c r="C5" s="722"/>
      <c r="D5" s="723"/>
      <c r="E5" s="723"/>
      <c r="F5" s="7"/>
      <c r="G5" s="722"/>
      <c r="H5" s="722"/>
      <c r="I5" s="724"/>
    </row>
    <row r="6" spans="2:10" ht="8.25" customHeight="1" thickTop="1" x14ac:dyDescent="0.2">
      <c r="B6" s="9"/>
      <c r="C6" s="9"/>
      <c r="D6" s="131" t="s">
        <v>72</v>
      </c>
      <c r="E6" s="132"/>
      <c r="F6" s="132"/>
      <c r="G6" s="132"/>
      <c r="H6" s="133"/>
      <c r="I6" s="134"/>
      <c r="J6" s="7"/>
    </row>
    <row r="7" spans="2:10" ht="15.75" x14ac:dyDescent="0.2">
      <c r="B7" s="10"/>
      <c r="C7" s="11"/>
      <c r="D7" s="725" t="s">
        <v>2</v>
      </c>
      <c r="E7" s="722"/>
      <c r="F7" s="722"/>
      <c r="G7" s="722"/>
      <c r="H7" s="724"/>
      <c r="I7" s="726"/>
      <c r="J7" s="7"/>
    </row>
    <row r="8" spans="2:10" ht="2.25" customHeight="1" thickBot="1" x14ac:dyDescent="0.25">
      <c r="B8" s="11"/>
      <c r="C8" s="11"/>
      <c r="D8" s="135"/>
      <c r="E8" s="51"/>
      <c r="F8" s="51"/>
      <c r="G8" s="51"/>
      <c r="H8" s="11"/>
      <c r="I8" s="136"/>
      <c r="J8" s="7"/>
    </row>
    <row r="9" spans="2:10" ht="24" customHeight="1" thickBot="1" x14ac:dyDescent="0.25">
      <c r="B9" s="11"/>
      <c r="C9" s="11"/>
      <c r="D9" s="135"/>
      <c r="E9" s="727" t="s">
        <v>78</v>
      </c>
      <c r="F9" s="728"/>
      <c r="G9" s="728"/>
      <c r="H9" s="729"/>
      <c r="I9" s="136"/>
      <c r="J9" s="7"/>
    </row>
    <row r="10" spans="2:10" ht="22.5" customHeight="1" x14ac:dyDescent="0.25">
      <c r="B10" s="730"/>
      <c r="C10" s="730"/>
      <c r="D10" s="137"/>
      <c r="E10" s="12" t="s">
        <v>6</v>
      </c>
      <c r="F10" s="13" t="s">
        <v>357</v>
      </c>
      <c r="G10" s="14"/>
      <c r="H10" s="14"/>
      <c r="I10" s="136"/>
      <c r="J10" s="7"/>
    </row>
    <row r="11" spans="2:10" ht="3.75" customHeight="1" x14ac:dyDescent="0.2">
      <c r="B11" s="15"/>
      <c r="C11" s="15"/>
      <c r="D11" s="137"/>
      <c r="E11" s="14"/>
      <c r="F11" s="14"/>
      <c r="G11" s="14"/>
      <c r="H11" s="14"/>
      <c r="I11" s="136"/>
      <c r="J11" s="7"/>
    </row>
    <row r="12" spans="2:10" ht="15" x14ac:dyDescent="0.2">
      <c r="B12" s="731"/>
      <c r="C12" s="731"/>
      <c r="D12" s="137"/>
      <c r="E12" s="12" t="s">
        <v>1</v>
      </c>
      <c r="F12" s="14" t="s">
        <v>5</v>
      </c>
      <c r="G12" s="14"/>
      <c r="H12" s="25"/>
      <c r="I12" s="136"/>
      <c r="J12" s="7"/>
    </row>
    <row r="13" spans="2:10" ht="9.75" customHeight="1" thickBot="1" x14ac:dyDescent="0.25">
      <c r="B13" s="732"/>
      <c r="C13" s="732"/>
      <c r="D13" s="137"/>
      <c r="E13" s="14"/>
      <c r="F13" s="14"/>
      <c r="G13" s="14"/>
      <c r="H13" s="25"/>
      <c r="I13" s="136"/>
      <c r="J13" s="7"/>
    </row>
    <row r="14" spans="2:10" ht="21.95" customHeight="1" thickBot="1" x14ac:dyDescent="0.25">
      <c r="B14" s="732"/>
      <c r="C14" s="732"/>
      <c r="D14" s="137"/>
      <c r="E14" s="52" t="s">
        <v>0</v>
      </c>
      <c r="F14" s="90" t="s">
        <v>3</v>
      </c>
      <c r="G14" s="84" t="s">
        <v>4</v>
      </c>
      <c r="H14" s="53" t="s">
        <v>310</v>
      </c>
      <c r="I14" s="136"/>
      <c r="J14" s="7"/>
    </row>
    <row r="15" spans="2:10" ht="21.95" customHeight="1" x14ac:dyDescent="0.2">
      <c r="B15" s="16"/>
      <c r="C15" s="16"/>
      <c r="D15" s="137"/>
      <c r="E15" s="88">
        <v>1</v>
      </c>
      <c r="F15" s="92"/>
      <c r="G15" s="104"/>
      <c r="H15" s="89"/>
      <c r="I15" s="136"/>
      <c r="J15" s="7"/>
    </row>
    <row r="16" spans="2:10" ht="21.95" customHeight="1" x14ac:dyDescent="0.2">
      <c r="B16" s="16"/>
      <c r="C16" s="16"/>
      <c r="D16" s="137"/>
      <c r="E16" s="81">
        <v>2</v>
      </c>
      <c r="F16" s="91"/>
      <c r="G16" s="105"/>
      <c r="H16" s="82"/>
      <c r="I16" s="136"/>
      <c r="J16" s="7"/>
    </row>
    <row r="17" spans="2:10" ht="21.95" customHeight="1" thickBot="1" x14ac:dyDescent="0.25">
      <c r="B17" s="16"/>
      <c r="C17" s="16"/>
      <c r="D17" s="137"/>
      <c r="E17" s="301">
        <v>3</v>
      </c>
      <c r="F17" s="230"/>
      <c r="G17" s="302"/>
      <c r="H17" s="303"/>
      <c r="I17" s="136"/>
      <c r="J17" s="7"/>
    </row>
    <row r="18" spans="2:10" ht="8.25" customHeight="1" thickBot="1" x14ac:dyDescent="0.25">
      <c r="D18" s="138"/>
      <c r="E18" s="139"/>
      <c r="F18" s="139"/>
      <c r="G18" s="139"/>
      <c r="H18" s="139"/>
      <c r="I18" s="140"/>
    </row>
    <row r="19" spans="2:10" ht="15.75" thickTop="1" x14ac:dyDescent="0.2">
      <c r="D19" s="720"/>
      <c r="E19" s="721"/>
      <c r="F19" s="721"/>
      <c r="G19" s="721"/>
      <c r="H19" s="721"/>
      <c r="I19" s="721"/>
      <c r="J19" s="17"/>
    </row>
    <row r="20" spans="2:10" ht="15" x14ac:dyDescent="0.2">
      <c r="D20" s="720"/>
      <c r="E20" s="721"/>
      <c r="F20" s="721"/>
      <c r="G20" s="721"/>
      <c r="H20" s="721"/>
      <c r="I20" s="721"/>
      <c r="J20" s="17"/>
    </row>
    <row r="21" spans="2:10" ht="18" x14ac:dyDescent="0.25">
      <c r="E21" s="19"/>
      <c r="F21" s="19"/>
      <c r="G21" s="5"/>
      <c r="H21" s="4"/>
      <c r="I21" s="17"/>
      <c r="J21" s="17"/>
    </row>
    <row r="22" spans="2:10" ht="18" x14ac:dyDescent="0.25">
      <c r="E22" s="18"/>
      <c r="F22" s="19"/>
      <c r="G22" s="5"/>
      <c r="H22" s="2"/>
      <c r="I22" s="17"/>
      <c r="J22" s="17"/>
    </row>
    <row r="23" spans="2:10" ht="18" x14ac:dyDescent="0.25">
      <c r="E23" s="18"/>
      <c r="F23" s="19"/>
      <c r="G23" s="44"/>
      <c r="H23" s="2"/>
      <c r="I23" s="17"/>
      <c r="J23" s="17"/>
    </row>
    <row r="24" spans="2:10" ht="18" x14ac:dyDescent="0.25">
      <c r="E24" s="17"/>
      <c r="F24" s="18"/>
      <c r="G24" s="5"/>
      <c r="H24" s="2"/>
      <c r="I24" s="17"/>
      <c r="J24" s="17"/>
    </row>
    <row r="25" spans="2:10" ht="18" x14ac:dyDescent="0.25">
      <c r="E25" s="17"/>
      <c r="F25" s="18"/>
      <c r="G25" s="5"/>
      <c r="H25" s="2"/>
      <c r="I25" s="17"/>
      <c r="J25" s="17"/>
    </row>
    <row r="26" spans="2:10" ht="18" x14ac:dyDescent="0.2">
      <c r="E26" s="17"/>
      <c r="F26" s="17"/>
      <c r="G26" s="5"/>
      <c r="H26" s="4"/>
      <c r="I26" s="17"/>
      <c r="J26" s="17"/>
    </row>
    <row r="27" spans="2:10" ht="18" x14ac:dyDescent="0.2">
      <c r="E27" s="17"/>
      <c r="F27" s="17"/>
      <c r="G27" s="5"/>
      <c r="H27" s="4"/>
      <c r="I27" s="17"/>
      <c r="J27" s="17"/>
    </row>
    <row r="28" spans="2:10" x14ac:dyDescent="0.2">
      <c r="E28" s="17"/>
      <c r="F28" s="17"/>
      <c r="G28" s="17"/>
      <c r="H28" s="17"/>
      <c r="I28" s="17"/>
      <c r="J28" s="17"/>
    </row>
    <row r="29" spans="2:10" x14ac:dyDescent="0.2">
      <c r="E29" s="17"/>
      <c r="F29" s="17"/>
      <c r="G29" s="17"/>
      <c r="H29" s="17"/>
      <c r="I29" s="17"/>
      <c r="J29" s="17"/>
    </row>
    <row r="30" spans="2:10" x14ac:dyDescent="0.2">
      <c r="E30" s="17"/>
      <c r="F30" s="17"/>
      <c r="G30" s="17"/>
      <c r="H30" s="17"/>
      <c r="I30" s="17"/>
      <c r="J30" s="17"/>
    </row>
  </sheetData>
  <mergeCells count="10">
    <mergeCell ref="B13:C13"/>
    <mergeCell ref="B14:C14"/>
    <mergeCell ref="D19:I19"/>
    <mergeCell ref="D20:I20"/>
    <mergeCell ref="B5:E5"/>
    <mergeCell ref="G5:I5"/>
    <mergeCell ref="D7:I7"/>
    <mergeCell ref="E9:H9"/>
    <mergeCell ref="B10:C10"/>
    <mergeCell ref="B12:C12"/>
  </mergeCells>
  <pageMargins left="1.3779527559055118" right="0.19685039370078741" top="1.3779527559055118" bottom="0.98425196850393704" header="0.51181102362204722" footer="0.51181102362204722"/>
  <pageSetup paperSize="9" scale="14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4:J30"/>
  <sheetViews>
    <sheetView showGridLines="0" topLeftCell="B4" workbookViewId="0">
      <selection activeCell="K26" sqref="K26"/>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24.85546875" style="8" customWidth="1"/>
    <col min="7" max="7" width="7.85546875" style="8" customWidth="1"/>
    <col min="8" max="8" width="7" style="8" bestFit="1" customWidth="1"/>
    <col min="9" max="9" width="1.42578125" style="8" customWidth="1"/>
    <col min="10" max="10" width="7.7109375" style="8" customWidth="1"/>
    <col min="11" max="16384" width="9.140625" style="8"/>
  </cols>
  <sheetData>
    <row r="4" spans="2:10" x14ac:dyDescent="0.2">
      <c r="B4" s="6"/>
      <c r="C4" s="6"/>
      <c r="D4" s="7"/>
      <c r="E4" s="7"/>
      <c r="F4" s="7"/>
      <c r="G4" s="6"/>
      <c r="H4" s="6"/>
      <c r="I4" s="7"/>
    </row>
    <row r="5" spans="2:10" ht="15.75" thickBot="1" x14ac:dyDescent="0.25">
      <c r="B5" s="722"/>
      <c r="C5" s="722"/>
      <c r="D5" s="723"/>
      <c r="E5" s="723"/>
      <c r="F5" s="7"/>
      <c r="G5" s="722"/>
      <c r="H5" s="722"/>
      <c r="I5" s="724"/>
    </row>
    <row r="6" spans="2:10" ht="8.25" customHeight="1" thickTop="1" x14ac:dyDescent="0.2">
      <c r="B6" s="9"/>
      <c r="C6" s="9"/>
      <c r="D6" s="131" t="s">
        <v>72</v>
      </c>
      <c r="E6" s="132"/>
      <c r="F6" s="132"/>
      <c r="G6" s="132"/>
      <c r="H6" s="133"/>
      <c r="I6" s="134"/>
      <c r="J6" s="7"/>
    </row>
    <row r="7" spans="2:10" ht="15.75" x14ac:dyDescent="0.2">
      <c r="B7" s="10"/>
      <c r="C7" s="11"/>
      <c r="D7" s="725" t="s">
        <v>2</v>
      </c>
      <c r="E7" s="722"/>
      <c r="F7" s="722"/>
      <c r="G7" s="722"/>
      <c r="H7" s="724"/>
      <c r="I7" s="726"/>
      <c r="J7" s="7"/>
    </row>
    <row r="8" spans="2:10" ht="2.25" customHeight="1" thickBot="1" x14ac:dyDescent="0.25">
      <c r="B8" s="11"/>
      <c r="C8" s="11"/>
      <c r="D8" s="135"/>
      <c r="E8" s="51"/>
      <c r="F8" s="51"/>
      <c r="G8" s="51"/>
      <c r="H8" s="11"/>
      <c r="I8" s="136"/>
      <c r="J8" s="7"/>
    </row>
    <row r="9" spans="2:10" ht="24" customHeight="1" thickBot="1" x14ac:dyDescent="0.25">
      <c r="B9" s="11"/>
      <c r="C9" s="11"/>
      <c r="D9" s="135"/>
      <c r="E9" s="727" t="s">
        <v>174</v>
      </c>
      <c r="F9" s="728"/>
      <c r="G9" s="728"/>
      <c r="H9" s="729"/>
      <c r="I9" s="136"/>
      <c r="J9" s="7"/>
    </row>
    <row r="10" spans="2:10" ht="22.5" customHeight="1" x14ac:dyDescent="0.25">
      <c r="B10" s="730"/>
      <c r="C10" s="730"/>
      <c r="D10" s="137"/>
      <c r="E10" s="12" t="s">
        <v>6</v>
      </c>
      <c r="F10" s="13" t="s">
        <v>358</v>
      </c>
      <c r="G10" s="14"/>
      <c r="H10" s="14"/>
      <c r="I10" s="136"/>
      <c r="J10" s="7"/>
    </row>
    <row r="11" spans="2:10" ht="3.75" customHeight="1" x14ac:dyDescent="0.2">
      <c r="B11" s="15"/>
      <c r="C11" s="15"/>
      <c r="D11" s="137"/>
      <c r="E11" s="14"/>
      <c r="F11" s="14"/>
      <c r="G11" s="14"/>
      <c r="H11" s="14"/>
      <c r="I11" s="136"/>
      <c r="J11" s="7"/>
    </row>
    <row r="12" spans="2:10" ht="15" x14ac:dyDescent="0.2">
      <c r="B12" s="731"/>
      <c r="C12" s="731"/>
      <c r="D12" s="137"/>
      <c r="E12" s="12" t="s">
        <v>1</v>
      </c>
      <c r="F12" s="14" t="s">
        <v>5</v>
      </c>
      <c r="G12" s="14"/>
      <c r="H12" s="25"/>
      <c r="I12" s="136"/>
      <c r="J12" s="7"/>
    </row>
    <row r="13" spans="2:10" ht="9.75" customHeight="1" thickBot="1" x14ac:dyDescent="0.25">
      <c r="B13" s="732"/>
      <c r="C13" s="732"/>
      <c r="D13" s="137"/>
      <c r="E13" s="14"/>
      <c r="F13" s="14"/>
      <c r="G13" s="14"/>
      <c r="H13" s="25"/>
      <c r="I13" s="136"/>
      <c r="J13" s="7"/>
    </row>
    <row r="14" spans="2:10" ht="21.95" customHeight="1" thickBot="1" x14ac:dyDescent="0.25">
      <c r="B14" s="732"/>
      <c r="C14" s="732"/>
      <c r="D14" s="137"/>
      <c r="E14" s="52" t="s">
        <v>0</v>
      </c>
      <c r="F14" s="90" t="s">
        <v>3</v>
      </c>
      <c r="G14" s="84" t="s">
        <v>4</v>
      </c>
      <c r="H14" s="98" t="s">
        <v>7</v>
      </c>
      <c r="I14" s="136"/>
      <c r="J14" s="7"/>
    </row>
    <row r="15" spans="2:10" ht="21.95" customHeight="1" x14ac:dyDescent="0.2">
      <c r="B15" s="16"/>
      <c r="C15" s="16"/>
      <c r="D15" s="137"/>
      <c r="E15" s="88">
        <v>1</v>
      </c>
      <c r="F15" s="92" t="s">
        <v>53</v>
      </c>
      <c r="G15" s="104">
        <v>22</v>
      </c>
      <c r="H15" s="89">
        <v>4</v>
      </c>
      <c r="I15" s="136"/>
      <c r="J15" s="7"/>
    </row>
    <row r="16" spans="2:10" ht="21.95" customHeight="1" x14ac:dyDescent="0.2">
      <c r="B16" s="16"/>
      <c r="C16" s="16"/>
      <c r="D16" s="137"/>
      <c r="E16" s="81">
        <v>2</v>
      </c>
      <c r="F16" s="91" t="s">
        <v>199</v>
      </c>
      <c r="G16" s="105">
        <v>19</v>
      </c>
      <c r="H16" s="82">
        <v>3</v>
      </c>
      <c r="I16" s="136"/>
      <c r="J16" s="7"/>
    </row>
    <row r="17" spans="2:10" ht="21.95" customHeight="1" thickBot="1" x14ac:dyDescent="0.25">
      <c r="B17" s="16"/>
      <c r="C17" s="16"/>
      <c r="D17" s="137"/>
      <c r="E17" s="85">
        <v>3</v>
      </c>
      <c r="F17" s="103" t="s">
        <v>81</v>
      </c>
      <c r="G17" s="155">
        <v>17</v>
      </c>
      <c r="H17" s="83">
        <v>2</v>
      </c>
      <c r="I17" s="136"/>
      <c r="J17" s="7"/>
    </row>
    <row r="18" spans="2:10" ht="8.25" customHeight="1" thickBot="1" x14ac:dyDescent="0.25">
      <c r="D18" s="138"/>
      <c r="E18" s="139"/>
      <c r="F18" s="139"/>
      <c r="G18" s="139"/>
      <c r="H18" s="139"/>
      <c r="I18" s="140"/>
    </row>
    <row r="19" spans="2:10" ht="15.75" thickTop="1" x14ac:dyDescent="0.2">
      <c r="D19" s="720"/>
      <c r="E19" s="721"/>
      <c r="F19" s="721"/>
      <c r="G19" s="721"/>
      <c r="H19" s="721"/>
      <c r="I19" s="721"/>
      <c r="J19" s="17"/>
    </row>
    <row r="20" spans="2:10" ht="15" x14ac:dyDescent="0.2">
      <c r="D20" s="720"/>
      <c r="E20" s="721"/>
      <c r="F20" s="721"/>
      <c r="G20" s="721"/>
      <c r="H20" s="721"/>
      <c r="I20" s="721"/>
      <c r="J20" s="17"/>
    </row>
    <row r="21" spans="2:10" ht="18" x14ac:dyDescent="0.25">
      <c r="E21" s="19"/>
      <c r="F21" s="19"/>
      <c r="G21" s="5"/>
      <c r="H21" s="4"/>
      <c r="I21" s="17"/>
      <c r="J21" s="17"/>
    </row>
    <row r="22" spans="2:10" ht="18" x14ac:dyDescent="0.25">
      <c r="E22" s="18"/>
      <c r="F22" s="19"/>
      <c r="G22" s="5"/>
      <c r="H22" s="2"/>
      <c r="I22" s="17"/>
      <c r="J22" s="17"/>
    </row>
    <row r="23" spans="2:10" ht="18" x14ac:dyDescent="0.25">
      <c r="E23" s="18"/>
      <c r="F23" s="19"/>
      <c r="G23" s="44"/>
      <c r="H23" s="2"/>
      <c r="I23" s="17"/>
      <c r="J23" s="17"/>
    </row>
    <row r="24" spans="2:10" ht="18" x14ac:dyDescent="0.25">
      <c r="E24" s="17"/>
      <c r="F24" s="18"/>
      <c r="G24" s="5"/>
      <c r="H24" s="2"/>
      <c r="I24" s="17"/>
      <c r="J24" s="17"/>
    </row>
    <row r="25" spans="2:10" ht="18" x14ac:dyDescent="0.25">
      <c r="E25" s="17"/>
      <c r="F25" s="18"/>
      <c r="G25" s="5"/>
      <c r="H25" s="2"/>
      <c r="I25" s="17"/>
      <c r="J25" s="17"/>
    </row>
    <row r="26" spans="2:10" ht="18" x14ac:dyDescent="0.2">
      <c r="E26" s="17"/>
      <c r="F26" s="17"/>
      <c r="G26" s="5"/>
      <c r="H26" s="4"/>
      <c r="I26" s="17"/>
      <c r="J26" s="17"/>
    </row>
    <row r="27" spans="2:10" ht="18" x14ac:dyDescent="0.2">
      <c r="E27" s="17"/>
      <c r="F27" s="17"/>
      <c r="G27" s="5"/>
      <c r="H27" s="4"/>
      <c r="I27" s="17"/>
      <c r="J27" s="17"/>
    </row>
    <row r="28" spans="2:10" x14ac:dyDescent="0.2">
      <c r="E28" s="17"/>
      <c r="F28" s="17"/>
      <c r="G28" s="17"/>
      <c r="H28" s="17"/>
      <c r="I28" s="17"/>
      <c r="J28" s="17"/>
    </row>
    <row r="29" spans="2:10" x14ac:dyDescent="0.2">
      <c r="E29" s="17"/>
      <c r="F29" s="17"/>
      <c r="G29" s="17"/>
      <c r="H29" s="17"/>
      <c r="I29" s="17"/>
      <c r="J29" s="17"/>
    </row>
    <row r="30" spans="2:10" x14ac:dyDescent="0.2">
      <c r="E30" s="17"/>
      <c r="F30" s="17"/>
      <c r="G30" s="17"/>
      <c r="H30" s="17"/>
      <c r="I30" s="17"/>
      <c r="J30" s="17"/>
    </row>
  </sheetData>
  <mergeCells count="10">
    <mergeCell ref="B13:C13"/>
    <mergeCell ref="B14:C14"/>
    <mergeCell ref="D19:I19"/>
    <mergeCell ref="D20:I20"/>
    <mergeCell ref="B5:E5"/>
    <mergeCell ref="G5:I5"/>
    <mergeCell ref="D7:I7"/>
    <mergeCell ref="E9:H9"/>
    <mergeCell ref="B10:C10"/>
    <mergeCell ref="B12:C12"/>
  </mergeCells>
  <pageMargins left="0.59055118110236227" right="0.19685039370078741" top="1.3779527559055118" bottom="0.98425196850393704" header="0.51181102362204722" footer="0.51181102362204722"/>
  <pageSetup paperSize="9" scale="140"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J56"/>
  <sheetViews>
    <sheetView showGridLines="0" topLeftCell="B1" workbookViewId="0">
      <selection activeCell="Q11" sqref="Q11"/>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36.28515625" style="8" customWidth="1"/>
    <col min="7" max="7" width="7.7109375" style="8" bestFit="1" customWidth="1"/>
    <col min="8" max="8" width="6.7109375" style="8" bestFit="1" customWidth="1"/>
    <col min="9" max="9" width="1.42578125" style="8" customWidth="1"/>
    <col min="10" max="10" width="3" style="8" customWidth="1"/>
    <col min="11" max="16384" width="9.140625" style="8"/>
  </cols>
  <sheetData>
    <row r="2" spans="2:10" x14ac:dyDescent="0.2">
      <c r="B2" s="6"/>
      <c r="C2" s="6"/>
      <c r="D2" s="7"/>
      <c r="E2" s="7"/>
      <c r="F2" s="7"/>
      <c r="G2" s="7"/>
      <c r="H2" s="7"/>
      <c r="I2" s="7"/>
    </row>
    <row r="3" spans="2:10" ht="15.75" thickBot="1" x14ac:dyDescent="0.25">
      <c r="B3" s="722"/>
      <c r="C3" s="722"/>
      <c r="D3" s="723"/>
      <c r="E3" s="723"/>
      <c r="F3" s="7"/>
      <c r="G3" s="7"/>
      <c r="H3" s="7"/>
      <c r="I3" s="86"/>
    </row>
    <row r="4" spans="2:10" ht="8.25" customHeight="1" thickTop="1" x14ac:dyDescent="0.2">
      <c r="B4" s="9"/>
      <c r="C4" s="9"/>
      <c r="D4" s="131"/>
      <c r="E4" s="132"/>
      <c r="F4" s="132"/>
      <c r="G4" s="132"/>
      <c r="H4" s="132"/>
      <c r="I4" s="134"/>
      <c r="J4" s="7"/>
    </row>
    <row r="5" spans="2:10" ht="15.75" x14ac:dyDescent="0.2">
      <c r="B5" s="10"/>
      <c r="C5" s="11"/>
      <c r="D5" s="725" t="s">
        <v>2</v>
      </c>
      <c r="E5" s="722"/>
      <c r="F5" s="722"/>
      <c r="G5" s="722"/>
      <c r="H5" s="722"/>
      <c r="I5" s="726"/>
      <c r="J5" s="7"/>
    </row>
    <row r="6" spans="2:10" ht="2.25" customHeight="1" x14ac:dyDescent="0.2">
      <c r="B6" s="11"/>
      <c r="C6" s="11"/>
      <c r="D6" s="135"/>
      <c r="E6" s="51"/>
      <c r="F6" s="51"/>
      <c r="G6" s="51"/>
      <c r="H6" s="51"/>
      <c r="I6" s="136"/>
      <c r="J6" s="7"/>
    </row>
    <row r="7" spans="2:10" ht="22.5" customHeight="1" x14ac:dyDescent="0.25">
      <c r="B7" s="730"/>
      <c r="C7" s="730"/>
      <c r="D7" s="137"/>
      <c r="E7" s="12" t="s">
        <v>6</v>
      </c>
      <c r="F7" s="13" t="s">
        <v>356</v>
      </c>
      <c r="G7" s="13"/>
      <c r="H7" s="13"/>
      <c r="I7" s="136"/>
      <c r="J7" s="7"/>
    </row>
    <row r="8" spans="2:10" ht="3.75" customHeight="1" x14ac:dyDescent="0.2">
      <c r="B8" s="15"/>
      <c r="C8" s="15"/>
      <c r="D8" s="137"/>
      <c r="E8" s="14"/>
      <c r="F8" s="14"/>
      <c r="G8" s="14"/>
      <c r="H8" s="14"/>
      <c r="I8" s="136"/>
      <c r="J8" s="7"/>
    </row>
    <row r="9" spans="2:10" ht="15" x14ac:dyDescent="0.2">
      <c r="B9" s="731"/>
      <c r="C9" s="731"/>
      <c r="D9" s="137"/>
      <c r="E9" s="12" t="s">
        <v>1</v>
      </c>
      <c r="F9" s="14" t="s">
        <v>5</v>
      </c>
      <c r="G9" s="14"/>
      <c r="H9" s="14"/>
      <c r="I9" s="136"/>
      <c r="J9" s="7"/>
    </row>
    <row r="10" spans="2:10" ht="9.75" customHeight="1" thickBot="1" x14ac:dyDescent="0.25">
      <c r="B10" s="732"/>
      <c r="C10" s="732"/>
      <c r="D10" s="137"/>
      <c r="E10" s="14"/>
      <c r="F10" s="14"/>
      <c r="G10" s="14"/>
      <c r="H10" s="14"/>
      <c r="I10" s="136"/>
      <c r="J10" s="7"/>
    </row>
    <row r="11" spans="2:10" ht="22.5" customHeight="1" thickBot="1" x14ac:dyDescent="0.25">
      <c r="B11" s="732"/>
      <c r="C11" s="732"/>
      <c r="D11" s="137"/>
      <c r="E11" s="52" t="s">
        <v>0</v>
      </c>
      <c r="F11" s="90" t="s">
        <v>354</v>
      </c>
      <c r="G11" s="306" t="s">
        <v>313</v>
      </c>
      <c r="H11" s="229" t="s">
        <v>355</v>
      </c>
      <c r="I11" s="156"/>
      <c r="J11" s="15"/>
    </row>
    <row r="12" spans="2:10" ht="21.95" customHeight="1" x14ac:dyDescent="0.2">
      <c r="B12" s="16"/>
      <c r="C12" s="16"/>
      <c r="D12" s="137"/>
      <c r="E12" s="88">
        <v>1</v>
      </c>
      <c r="F12" s="92" t="s">
        <v>53</v>
      </c>
      <c r="G12" s="104">
        <v>39</v>
      </c>
      <c r="H12" s="89">
        <v>8</v>
      </c>
      <c r="I12" s="136"/>
      <c r="J12" s="7"/>
    </row>
    <row r="13" spans="2:10" ht="21.95" customHeight="1" x14ac:dyDescent="0.2">
      <c r="B13" s="16"/>
      <c r="C13" s="16"/>
      <c r="D13" s="137"/>
      <c r="E13" s="81">
        <v>2</v>
      </c>
      <c r="F13" s="91" t="s">
        <v>10</v>
      </c>
      <c r="G13" s="105">
        <v>38</v>
      </c>
      <c r="H13" s="82">
        <v>7</v>
      </c>
      <c r="I13" s="136"/>
      <c r="J13" s="7"/>
    </row>
    <row r="14" spans="2:10" ht="21.95" customHeight="1" x14ac:dyDescent="0.2">
      <c r="B14" s="16"/>
      <c r="C14" s="16"/>
      <c r="D14" s="137"/>
      <c r="E14" s="81">
        <v>3</v>
      </c>
      <c r="F14" s="91" t="s">
        <v>81</v>
      </c>
      <c r="G14" s="105">
        <v>35</v>
      </c>
      <c r="H14" s="82">
        <v>6</v>
      </c>
      <c r="I14" s="136"/>
      <c r="J14" s="7"/>
    </row>
    <row r="15" spans="2:10" ht="21.95" customHeight="1" x14ac:dyDescent="0.2">
      <c r="B15" s="16"/>
      <c r="C15" s="16"/>
      <c r="D15" s="137"/>
      <c r="E15" s="81">
        <v>4</v>
      </c>
      <c r="F15" s="106" t="s">
        <v>364</v>
      </c>
      <c r="G15" s="87">
        <v>35</v>
      </c>
      <c r="H15" s="101">
        <v>5</v>
      </c>
      <c r="I15" s="136"/>
      <c r="J15" s="7"/>
    </row>
    <row r="16" spans="2:10" ht="21.95" customHeight="1" x14ac:dyDescent="0.2">
      <c r="B16" s="16"/>
      <c r="C16" s="16"/>
      <c r="D16" s="137"/>
      <c r="E16" s="81">
        <v>5</v>
      </c>
      <c r="F16" s="106" t="s">
        <v>74</v>
      </c>
      <c r="G16" s="87">
        <v>34</v>
      </c>
      <c r="H16" s="101">
        <v>4</v>
      </c>
      <c r="I16" s="136"/>
      <c r="J16" s="7"/>
    </row>
    <row r="17" spans="2:10" ht="21.95" customHeight="1" x14ac:dyDescent="0.2">
      <c r="B17" s="16"/>
      <c r="C17" s="16"/>
      <c r="D17" s="137"/>
      <c r="E17" s="81">
        <v>6</v>
      </c>
      <c r="F17" s="355" t="s">
        <v>32</v>
      </c>
      <c r="G17" s="356">
        <v>34</v>
      </c>
      <c r="H17" s="357">
        <v>2</v>
      </c>
      <c r="I17" s="136"/>
      <c r="J17" s="7"/>
    </row>
    <row r="18" spans="2:10" ht="21.95" customHeight="1" thickBot="1" x14ac:dyDescent="0.25">
      <c r="B18" s="16"/>
      <c r="C18" s="16"/>
      <c r="D18" s="137"/>
      <c r="E18" s="85">
        <v>7</v>
      </c>
      <c r="F18" s="230" t="s">
        <v>48</v>
      </c>
      <c r="G18" s="102">
        <v>33</v>
      </c>
      <c r="H18" s="303">
        <v>1</v>
      </c>
      <c r="I18" s="136"/>
      <c r="J18" s="7"/>
    </row>
    <row r="19" spans="2:10" ht="8.25" customHeight="1" thickBot="1" x14ac:dyDescent="0.25">
      <c r="D19" s="138"/>
      <c r="E19" s="139"/>
      <c r="F19" s="139"/>
      <c r="G19" s="139"/>
      <c r="H19" s="139"/>
      <c r="I19" s="140"/>
    </row>
    <row r="20" spans="2:10" ht="15.75" thickTop="1" x14ac:dyDescent="0.2">
      <c r="D20" s="720"/>
      <c r="E20" s="721"/>
      <c r="F20" s="721"/>
      <c r="G20" s="721"/>
      <c r="H20" s="721"/>
      <c r="I20" s="721"/>
    </row>
    <row r="21" spans="2:10" ht="15" customHeight="1" x14ac:dyDescent="0.2">
      <c r="D21" s="734"/>
      <c r="E21" s="734"/>
      <c r="F21" s="734"/>
      <c r="G21" s="734"/>
      <c r="H21" s="734"/>
      <c r="I21" s="734"/>
      <c r="J21" s="734"/>
    </row>
    <row r="22" spans="2:10" ht="15" x14ac:dyDescent="0.2">
      <c r="D22" s="219" t="s">
        <v>370</v>
      </c>
      <c r="E22" s="97"/>
      <c r="F22" s="196"/>
      <c r="H22" s="196"/>
      <c r="I22" s="196"/>
      <c r="J22" s="94"/>
    </row>
    <row r="23" spans="2:10" ht="15" x14ac:dyDescent="0.2">
      <c r="C23" s="96"/>
      <c r="D23" s="97"/>
      <c r="F23" s="97"/>
      <c r="G23" s="97"/>
      <c r="H23" s="97"/>
      <c r="I23" s="94"/>
      <c r="J23" s="94"/>
    </row>
    <row r="24" spans="2:10" ht="18" x14ac:dyDescent="0.25">
      <c r="E24" s="197"/>
      <c r="F24" s="19"/>
      <c r="G24" s="19"/>
      <c r="H24" s="19"/>
      <c r="I24" s="17"/>
      <c r="J24" s="17"/>
    </row>
    <row r="25" spans="2:10" ht="18" customHeight="1" x14ac:dyDescent="0.25">
      <c r="E25" s="95"/>
      <c r="F25" s="19"/>
      <c r="G25" s="19"/>
      <c r="H25" s="19"/>
      <c r="I25" s="17"/>
      <c r="J25" s="17"/>
    </row>
    <row r="26" spans="2:10" ht="18" customHeight="1" x14ac:dyDescent="0.25">
      <c r="E26" s="95"/>
      <c r="F26" s="18"/>
      <c r="G26" s="18"/>
      <c r="H26" s="18"/>
      <c r="I26" s="17"/>
      <c r="J26" s="17"/>
    </row>
    <row r="27" spans="2:10" ht="18" customHeight="1" x14ac:dyDescent="0.25">
      <c r="E27" s="17"/>
      <c r="F27" s="18"/>
      <c r="G27" s="18"/>
      <c r="H27" s="18"/>
      <c r="I27" s="17"/>
      <c r="J27" s="17"/>
    </row>
    <row r="28" spans="2:10" ht="18" customHeight="1" x14ac:dyDescent="0.2">
      <c r="E28" s="17"/>
      <c r="F28" s="17"/>
      <c r="G28" s="17"/>
      <c r="H28" s="17"/>
      <c r="I28" s="17"/>
      <c r="J28" s="17"/>
    </row>
    <row r="29" spans="2:10" ht="18" customHeight="1" x14ac:dyDescent="0.2">
      <c r="E29" s="17"/>
      <c r="F29" s="17" t="s">
        <v>86</v>
      </c>
      <c r="G29" s="17"/>
      <c r="H29" s="17"/>
      <c r="I29" s="17"/>
      <c r="J29" s="17"/>
    </row>
    <row r="30" spans="2:10" ht="18" customHeight="1" x14ac:dyDescent="0.2">
      <c r="E30" s="17"/>
      <c r="F30" s="17"/>
      <c r="G30" s="17"/>
      <c r="H30" s="17"/>
      <c r="I30" s="17"/>
      <c r="J30" s="17"/>
    </row>
    <row r="31" spans="2:10" ht="18" customHeight="1" x14ac:dyDescent="0.2">
      <c r="E31" s="17"/>
      <c r="F31" s="17"/>
      <c r="G31" s="17"/>
      <c r="H31" s="17"/>
      <c r="I31" s="17"/>
      <c r="J31" s="17"/>
    </row>
    <row r="32" spans="2:10" ht="18" customHeight="1" x14ac:dyDescent="0.2">
      <c r="E32" s="17"/>
      <c r="F32" s="17"/>
      <c r="G32" s="17"/>
      <c r="H32" s="17"/>
      <c r="I32" s="17"/>
      <c r="J32" s="17"/>
    </row>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sheetData>
  <mergeCells count="8">
    <mergeCell ref="D20:I20"/>
    <mergeCell ref="D21:J21"/>
    <mergeCell ref="B3:E3"/>
    <mergeCell ref="D5:I5"/>
    <mergeCell ref="B7:C7"/>
    <mergeCell ref="B9:C9"/>
    <mergeCell ref="B10:C10"/>
    <mergeCell ref="B11:C11"/>
  </mergeCells>
  <pageMargins left="1.3779527559055118" right="0" top="1.3779527559055118" bottom="0.98425196850393704" header="0.51181102362204722" footer="0.51181102362204722"/>
  <pageSetup paperSize="9" scale="14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4:J30"/>
  <sheetViews>
    <sheetView showGridLines="0" topLeftCell="B4" workbookViewId="0">
      <selection activeCell="K18" sqref="K18"/>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28.28515625" style="8" customWidth="1"/>
    <col min="7" max="7" width="7.85546875" style="8" customWidth="1"/>
    <col min="8" max="8" width="10.5703125" style="8" bestFit="1" customWidth="1"/>
    <col min="9" max="9" width="1.42578125" style="8" customWidth="1"/>
    <col min="10" max="10" width="7.7109375" style="8" customWidth="1"/>
    <col min="11" max="16384" width="9.140625" style="8"/>
  </cols>
  <sheetData>
    <row r="4" spans="2:10" x14ac:dyDescent="0.2">
      <c r="B4" s="6"/>
      <c r="C4" s="6"/>
      <c r="D4" s="7"/>
      <c r="E4" s="7"/>
      <c r="F4" s="7"/>
      <c r="G4" s="6"/>
      <c r="H4" s="6"/>
      <c r="I4" s="7"/>
    </row>
    <row r="5" spans="2:10" ht="15.75" thickBot="1" x14ac:dyDescent="0.25">
      <c r="B5" s="722"/>
      <c r="C5" s="722"/>
      <c r="D5" s="723"/>
      <c r="E5" s="723"/>
      <c r="F5" s="7"/>
      <c r="G5" s="722"/>
      <c r="H5" s="722"/>
      <c r="I5" s="724"/>
    </row>
    <row r="6" spans="2:10" ht="8.25" customHeight="1" thickTop="1" x14ac:dyDescent="0.2">
      <c r="B6" s="384"/>
      <c r="C6" s="384"/>
      <c r="D6" s="131" t="s">
        <v>72</v>
      </c>
      <c r="E6" s="132"/>
      <c r="F6" s="132"/>
      <c r="G6" s="132"/>
      <c r="H6" s="133"/>
      <c r="I6" s="134"/>
      <c r="J6" s="7"/>
    </row>
    <row r="7" spans="2:10" ht="15.75" x14ac:dyDescent="0.2">
      <c r="B7" s="10"/>
      <c r="C7" s="11"/>
      <c r="D7" s="725" t="s">
        <v>2</v>
      </c>
      <c r="E7" s="722"/>
      <c r="F7" s="722"/>
      <c r="G7" s="722"/>
      <c r="H7" s="724"/>
      <c r="I7" s="726"/>
      <c r="J7" s="7"/>
    </row>
    <row r="8" spans="2:10" ht="2.25" customHeight="1" thickBot="1" x14ac:dyDescent="0.25">
      <c r="B8" s="11"/>
      <c r="C8" s="11"/>
      <c r="D8" s="135"/>
      <c r="E8" s="51"/>
      <c r="F8" s="51"/>
      <c r="G8" s="51"/>
      <c r="H8" s="11"/>
      <c r="I8" s="136"/>
      <c r="J8" s="7"/>
    </row>
    <row r="9" spans="2:10" ht="24" customHeight="1" thickBot="1" x14ac:dyDescent="0.25">
      <c r="B9" s="11"/>
      <c r="C9" s="11"/>
      <c r="D9" s="135"/>
      <c r="E9" s="727" t="s">
        <v>78</v>
      </c>
      <c r="F9" s="728"/>
      <c r="G9" s="728"/>
      <c r="H9" s="729"/>
      <c r="I9" s="136"/>
      <c r="J9" s="7"/>
    </row>
    <row r="10" spans="2:10" ht="22.5" customHeight="1" x14ac:dyDescent="0.25">
      <c r="B10" s="730"/>
      <c r="C10" s="730"/>
      <c r="D10" s="137"/>
      <c r="E10" s="12" t="s">
        <v>6</v>
      </c>
      <c r="F10" s="13" t="s">
        <v>357</v>
      </c>
      <c r="G10" s="14"/>
      <c r="H10" s="14"/>
      <c r="I10" s="136"/>
      <c r="J10" s="7"/>
    </row>
    <row r="11" spans="2:10" ht="3.75" customHeight="1" x14ac:dyDescent="0.2">
      <c r="B11" s="15"/>
      <c r="C11" s="15"/>
      <c r="D11" s="137"/>
      <c r="E11" s="14"/>
      <c r="F11" s="14"/>
      <c r="G11" s="14"/>
      <c r="H11" s="14"/>
      <c r="I11" s="136"/>
      <c r="J11" s="7"/>
    </row>
    <row r="12" spans="2:10" ht="15" x14ac:dyDescent="0.2">
      <c r="B12" s="731"/>
      <c r="C12" s="731"/>
      <c r="D12" s="137"/>
      <c r="E12" s="12" t="s">
        <v>1</v>
      </c>
      <c r="F12" s="14" t="s">
        <v>5</v>
      </c>
      <c r="G12" s="14"/>
      <c r="H12" s="25"/>
      <c r="I12" s="136"/>
      <c r="J12" s="7"/>
    </row>
    <row r="13" spans="2:10" ht="9.75" customHeight="1" thickBot="1" x14ac:dyDescent="0.25">
      <c r="B13" s="732"/>
      <c r="C13" s="732"/>
      <c r="D13" s="137"/>
      <c r="E13" s="14"/>
      <c r="F13" s="14"/>
      <c r="G13" s="14"/>
      <c r="H13" s="25"/>
      <c r="I13" s="136"/>
      <c r="J13" s="7"/>
    </row>
    <row r="14" spans="2:10" ht="21.95" customHeight="1" thickBot="1" x14ac:dyDescent="0.25">
      <c r="B14" s="732"/>
      <c r="C14" s="732"/>
      <c r="D14" s="137"/>
      <c r="E14" s="52" t="s">
        <v>0</v>
      </c>
      <c r="F14" s="90" t="s">
        <v>3</v>
      </c>
      <c r="G14" s="84" t="s">
        <v>4</v>
      </c>
      <c r="H14" s="53" t="s">
        <v>310</v>
      </c>
      <c r="I14" s="136"/>
      <c r="J14" s="7"/>
    </row>
    <row r="15" spans="2:10" ht="21.95" customHeight="1" x14ac:dyDescent="0.2">
      <c r="B15" s="385"/>
      <c r="C15" s="385"/>
      <c r="D15" s="137"/>
      <c r="E15" s="88">
        <v>1</v>
      </c>
      <c r="F15" s="92"/>
      <c r="G15" s="104"/>
      <c r="H15" s="89"/>
      <c r="I15" s="136"/>
      <c r="J15" s="7"/>
    </row>
    <row r="16" spans="2:10" ht="21.95" customHeight="1" x14ac:dyDescent="0.2">
      <c r="B16" s="385"/>
      <c r="C16" s="385"/>
      <c r="D16" s="137"/>
      <c r="E16" s="81">
        <v>2</v>
      </c>
      <c r="F16" s="91"/>
      <c r="G16" s="105"/>
      <c r="H16" s="82"/>
      <c r="I16" s="136"/>
      <c r="J16" s="7"/>
    </row>
    <row r="17" spans="2:10" ht="21.95" customHeight="1" thickBot="1" x14ac:dyDescent="0.25">
      <c r="B17" s="385"/>
      <c r="C17" s="385"/>
      <c r="D17" s="137"/>
      <c r="E17" s="301">
        <v>3</v>
      </c>
      <c r="F17" s="230"/>
      <c r="G17" s="302"/>
      <c r="H17" s="303"/>
      <c r="I17" s="136"/>
      <c r="J17" s="7"/>
    </row>
    <row r="18" spans="2:10" ht="8.25" customHeight="1" thickBot="1" x14ac:dyDescent="0.25">
      <c r="D18" s="138"/>
      <c r="E18" s="139"/>
      <c r="F18" s="139"/>
      <c r="G18" s="139"/>
      <c r="H18" s="139"/>
      <c r="I18" s="140"/>
    </row>
    <row r="19" spans="2:10" ht="15.75" thickTop="1" x14ac:dyDescent="0.2">
      <c r="D19" s="720"/>
      <c r="E19" s="721"/>
      <c r="F19" s="721"/>
      <c r="G19" s="721"/>
      <c r="H19" s="721"/>
      <c r="I19" s="721"/>
      <c r="J19" s="17"/>
    </row>
    <row r="20" spans="2:10" ht="15" x14ac:dyDescent="0.2">
      <c r="D20" s="720"/>
      <c r="E20" s="721"/>
      <c r="F20" s="721"/>
      <c r="G20" s="721"/>
      <c r="H20" s="721"/>
      <c r="I20" s="721"/>
      <c r="J20" s="17"/>
    </row>
    <row r="21" spans="2:10" ht="18" x14ac:dyDescent="0.25">
      <c r="E21" s="19"/>
      <c r="F21" s="19"/>
      <c r="G21" s="5"/>
      <c r="H21" s="4"/>
      <c r="I21" s="17"/>
      <c r="J21" s="17"/>
    </row>
    <row r="22" spans="2:10" ht="18" x14ac:dyDescent="0.25">
      <c r="E22" s="18"/>
      <c r="F22" s="19"/>
      <c r="G22" s="5"/>
      <c r="H22" s="2"/>
      <c r="I22" s="17"/>
      <c r="J22" s="17"/>
    </row>
    <row r="23" spans="2:10" ht="18" x14ac:dyDescent="0.25">
      <c r="E23" s="18"/>
      <c r="F23" s="19"/>
      <c r="G23" s="44"/>
      <c r="H23" s="2"/>
      <c r="I23" s="17"/>
      <c r="J23" s="17"/>
    </row>
    <row r="24" spans="2:10" ht="18" x14ac:dyDescent="0.25">
      <c r="E24" s="17"/>
      <c r="F24" s="18"/>
      <c r="G24" s="5"/>
      <c r="H24" s="2"/>
      <c r="I24" s="17"/>
      <c r="J24" s="17"/>
    </row>
    <row r="25" spans="2:10" ht="18" x14ac:dyDescent="0.25">
      <c r="E25" s="17"/>
      <c r="F25" s="18"/>
      <c r="G25" s="5"/>
      <c r="H25" s="2"/>
      <c r="I25" s="17"/>
      <c r="J25" s="17"/>
    </row>
    <row r="26" spans="2:10" ht="18" x14ac:dyDescent="0.2">
      <c r="E26" s="17"/>
      <c r="F26" s="17"/>
      <c r="G26" s="5"/>
      <c r="H26" s="4"/>
      <c r="I26" s="17"/>
      <c r="J26" s="17"/>
    </row>
    <row r="27" spans="2:10" ht="18" x14ac:dyDescent="0.2">
      <c r="E27" s="17"/>
      <c r="F27" s="17"/>
      <c r="G27" s="5"/>
      <c r="H27" s="4"/>
      <c r="I27" s="17"/>
      <c r="J27" s="17"/>
    </row>
    <row r="28" spans="2:10" x14ac:dyDescent="0.2">
      <c r="E28" s="17"/>
      <c r="F28" s="17"/>
      <c r="G28" s="17"/>
      <c r="H28" s="17"/>
      <c r="I28" s="17"/>
      <c r="J28" s="17"/>
    </row>
    <row r="29" spans="2:10" x14ac:dyDescent="0.2">
      <c r="E29" s="17"/>
      <c r="F29" s="17"/>
      <c r="G29" s="17"/>
      <c r="H29" s="17"/>
      <c r="I29" s="17"/>
      <c r="J29" s="17"/>
    </row>
    <row r="30" spans="2:10" x14ac:dyDescent="0.2">
      <c r="E30" s="17"/>
      <c r="F30" s="17"/>
      <c r="G30" s="17"/>
      <c r="H30" s="17"/>
      <c r="I30" s="17"/>
      <c r="J30" s="17"/>
    </row>
  </sheetData>
  <mergeCells count="10">
    <mergeCell ref="B13:C13"/>
    <mergeCell ref="B14:C14"/>
    <mergeCell ref="D19:I19"/>
    <mergeCell ref="D20:I20"/>
    <mergeCell ref="B5:E5"/>
    <mergeCell ref="G5:I5"/>
    <mergeCell ref="D7:I7"/>
    <mergeCell ref="E9:H9"/>
    <mergeCell ref="B10:C10"/>
    <mergeCell ref="B12:C12"/>
  </mergeCells>
  <pageMargins left="1.3779527559055118" right="0.19685039370078741" top="1.3779527559055118" bottom="0.98425196850393704" header="0.51181102362204722" footer="0.51181102362204722"/>
  <pageSetup paperSize="9" scale="14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J54"/>
  <sheetViews>
    <sheetView showGridLines="0" topLeftCell="B4" workbookViewId="0">
      <selection activeCell="D20" sqref="D20"/>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39.5703125" style="8" customWidth="1"/>
    <col min="7" max="7" width="7.7109375" style="8" bestFit="1" customWidth="1"/>
    <col min="8" max="8" width="6.7109375" style="8" bestFit="1" customWidth="1"/>
    <col min="9" max="9" width="1.42578125" style="8" customWidth="1"/>
    <col min="10" max="10" width="3" style="8" customWidth="1"/>
    <col min="11" max="16384" width="9.140625" style="8"/>
  </cols>
  <sheetData>
    <row r="2" spans="2:10" x14ac:dyDescent="0.2">
      <c r="B2" s="6"/>
      <c r="C2" s="6"/>
      <c r="D2" s="7"/>
      <c r="E2" s="7"/>
      <c r="F2" s="7"/>
      <c r="G2" s="7"/>
      <c r="H2" s="7"/>
      <c r="I2" s="7"/>
    </row>
    <row r="3" spans="2:10" ht="15.75" thickBot="1" x14ac:dyDescent="0.25">
      <c r="B3" s="722"/>
      <c r="C3" s="722"/>
      <c r="D3" s="723"/>
      <c r="E3" s="723"/>
      <c r="F3" s="7"/>
      <c r="G3" s="7"/>
      <c r="H3" s="7"/>
      <c r="I3" s="386"/>
    </row>
    <row r="4" spans="2:10" ht="8.25" customHeight="1" thickTop="1" x14ac:dyDescent="0.2">
      <c r="B4" s="384"/>
      <c r="C4" s="384"/>
      <c r="D4" s="131"/>
      <c r="E4" s="132"/>
      <c r="F4" s="132"/>
      <c r="G4" s="132"/>
      <c r="H4" s="132"/>
      <c r="I4" s="134"/>
      <c r="J4" s="7"/>
    </row>
    <row r="5" spans="2:10" ht="15.75" x14ac:dyDescent="0.2">
      <c r="B5" s="10"/>
      <c r="C5" s="11"/>
      <c r="D5" s="725" t="s">
        <v>2</v>
      </c>
      <c r="E5" s="722"/>
      <c r="F5" s="722"/>
      <c r="G5" s="722"/>
      <c r="H5" s="722"/>
      <c r="I5" s="726"/>
      <c r="J5" s="7"/>
    </row>
    <row r="6" spans="2:10" ht="2.25" customHeight="1" x14ac:dyDescent="0.2">
      <c r="B6" s="11"/>
      <c r="C6" s="11"/>
      <c r="D6" s="135"/>
      <c r="E6" s="51"/>
      <c r="F6" s="51"/>
      <c r="G6" s="51"/>
      <c r="H6" s="51"/>
      <c r="I6" s="136"/>
      <c r="J6" s="7"/>
    </row>
    <row r="7" spans="2:10" ht="22.5" customHeight="1" x14ac:dyDescent="0.25">
      <c r="B7" s="730"/>
      <c r="C7" s="730"/>
      <c r="D7" s="137"/>
      <c r="E7" s="12" t="s">
        <v>6</v>
      </c>
      <c r="F7" s="13" t="s">
        <v>371</v>
      </c>
      <c r="G7" s="13"/>
      <c r="H7" s="13"/>
      <c r="I7" s="136"/>
      <c r="J7" s="7"/>
    </row>
    <row r="8" spans="2:10" ht="3.75" customHeight="1" x14ac:dyDescent="0.2">
      <c r="B8" s="15"/>
      <c r="C8" s="15"/>
      <c r="D8" s="137"/>
      <c r="E8" s="14"/>
      <c r="F8" s="14"/>
      <c r="G8" s="14"/>
      <c r="H8" s="14"/>
      <c r="I8" s="136"/>
      <c r="J8" s="7"/>
    </row>
    <row r="9" spans="2:10" ht="15" x14ac:dyDescent="0.2">
      <c r="B9" s="731"/>
      <c r="C9" s="731"/>
      <c r="D9" s="137"/>
      <c r="E9" s="12" t="s">
        <v>1</v>
      </c>
      <c r="F9" s="14" t="s">
        <v>372</v>
      </c>
      <c r="G9" s="14"/>
      <c r="H9" s="14"/>
      <c r="I9" s="136"/>
      <c r="J9" s="7"/>
    </row>
    <row r="10" spans="2:10" ht="9.75" customHeight="1" thickBot="1" x14ac:dyDescent="0.25">
      <c r="B10" s="732"/>
      <c r="C10" s="732"/>
      <c r="D10" s="137"/>
      <c r="E10" s="14"/>
      <c r="F10" s="14"/>
      <c r="G10" s="14"/>
      <c r="H10" s="14"/>
      <c r="I10" s="136"/>
      <c r="J10" s="7"/>
    </row>
    <row r="11" spans="2:10" ht="22.5" customHeight="1" thickBot="1" x14ac:dyDescent="0.25">
      <c r="B11" s="732"/>
      <c r="C11" s="732"/>
      <c r="D11" s="137"/>
      <c r="E11" s="52" t="s">
        <v>0</v>
      </c>
      <c r="F11" s="90" t="s">
        <v>76</v>
      </c>
      <c r="G11" s="98" t="s">
        <v>29</v>
      </c>
      <c r="H11" s="123" t="s">
        <v>308</v>
      </c>
      <c r="I11" s="156"/>
      <c r="J11" s="15"/>
    </row>
    <row r="12" spans="2:10" ht="21.95" customHeight="1" x14ac:dyDescent="0.2">
      <c r="B12" s="385"/>
      <c r="C12" s="387">
        <v>14</v>
      </c>
      <c r="D12" s="137"/>
      <c r="E12" s="88">
        <v>1</v>
      </c>
      <c r="F12" s="92" t="s">
        <v>315</v>
      </c>
      <c r="G12" s="104">
        <v>69</v>
      </c>
      <c r="H12" s="89">
        <v>6</v>
      </c>
      <c r="I12" s="136"/>
      <c r="J12" s="7"/>
    </row>
    <row r="13" spans="2:10" ht="21.95" customHeight="1" x14ac:dyDescent="0.2">
      <c r="B13" s="385"/>
      <c r="C13" s="387">
        <v>12</v>
      </c>
      <c r="D13" s="137"/>
      <c r="E13" s="81">
        <v>2</v>
      </c>
      <c r="F13" s="91" t="s">
        <v>373</v>
      </c>
      <c r="G13" s="105">
        <v>69</v>
      </c>
      <c r="H13" s="82">
        <v>5</v>
      </c>
      <c r="I13" s="136"/>
      <c r="J13" s="7"/>
    </row>
    <row r="14" spans="2:10" ht="21.95" customHeight="1" x14ac:dyDescent="0.2">
      <c r="B14" s="385"/>
      <c r="C14" s="387">
        <v>10</v>
      </c>
      <c r="D14" s="137"/>
      <c r="E14" s="81">
        <v>3</v>
      </c>
      <c r="F14" s="91" t="s">
        <v>314</v>
      </c>
      <c r="G14" s="105">
        <v>62</v>
      </c>
      <c r="H14" s="82">
        <v>4</v>
      </c>
      <c r="I14" s="136"/>
      <c r="J14" s="7"/>
    </row>
    <row r="15" spans="2:10" ht="21.95" customHeight="1" x14ac:dyDescent="0.2">
      <c r="B15" s="385"/>
      <c r="C15" s="387">
        <v>8</v>
      </c>
      <c r="D15" s="137"/>
      <c r="E15" s="81">
        <v>4</v>
      </c>
      <c r="F15" s="91" t="s">
        <v>374</v>
      </c>
      <c r="G15" s="105">
        <v>56</v>
      </c>
      <c r="H15" s="82">
        <v>4</v>
      </c>
      <c r="I15" s="136"/>
      <c r="J15" s="7"/>
    </row>
    <row r="16" spans="2:10" ht="21.95" customHeight="1" thickBot="1" x14ac:dyDescent="0.25">
      <c r="B16" s="385"/>
      <c r="C16" s="385"/>
      <c r="D16" s="137"/>
      <c r="E16" s="85">
        <v>5</v>
      </c>
      <c r="F16" s="103" t="s">
        <v>375</v>
      </c>
      <c r="G16" s="155">
        <v>50</v>
      </c>
      <c r="H16" s="83">
        <v>3</v>
      </c>
      <c r="I16" s="136"/>
      <c r="J16" s="7"/>
    </row>
    <row r="17" spans="3:10" ht="8.25" customHeight="1" thickBot="1" x14ac:dyDescent="0.25">
      <c r="D17" s="138"/>
      <c r="E17" s="139"/>
      <c r="F17" s="139"/>
      <c r="G17" s="139"/>
      <c r="H17" s="139"/>
      <c r="I17" s="140"/>
    </row>
    <row r="18" spans="3:10" ht="15.75" thickTop="1" x14ac:dyDescent="0.2">
      <c r="D18" s="720"/>
      <c r="E18" s="721"/>
      <c r="F18" s="721"/>
      <c r="G18" s="721"/>
      <c r="H18" s="721"/>
      <c r="I18" s="721"/>
    </row>
    <row r="19" spans="3:10" ht="15" x14ac:dyDescent="0.2">
      <c r="D19" s="734" t="s">
        <v>376</v>
      </c>
      <c r="E19" s="734"/>
      <c r="F19" s="734"/>
      <c r="G19" s="734"/>
      <c r="H19" s="734"/>
      <c r="I19" s="734"/>
      <c r="J19" s="734"/>
    </row>
    <row r="20" spans="3:10" ht="15" x14ac:dyDescent="0.2">
      <c r="D20" s="93" t="s">
        <v>399</v>
      </c>
      <c r="F20" s="93"/>
      <c r="G20" s="93"/>
      <c r="H20" s="93"/>
      <c r="I20" s="93"/>
      <c r="J20" s="94"/>
    </row>
    <row r="21" spans="3:10" ht="15" x14ac:dyDescent="0.2">
      <c r="C21" s="96"/>
      <c r="D21" s="93"/>
      <c r="F21" s="97"/>
      <c r="G21" s="97"/>
      <c r="H21" s="97"/>
      <c r="I21" s="94"/>
      <c r="J21" s="94"/>
    </row>
    <row r="22" spans="3:10" ht="18" x14ac:dyDescent="0.25">
      <c r="E22" s="95"/>
      <c r="F22" s="19"/>
      <c r="G22" s="19"/>
      <c r="H22" s="19"/>
      <c r="I22" s="17"/>
      <c r="J22" s="17"/>
    </row>
    <row r="23" spans="3:10" ht="18" customHeight="1" x14ac:dyDescent="0.25">
      <c r="E23" s="95"/>
      <c r="F23" s="19"/>
      <c r="G23" s="19"/>
      <c r="H23" s="19"/>
      <c r="I23" s="17"/>
      <c r="J23" s="17"/>
    </row>
    <row r="24" spans="3:10" ht="18" customHeight="1" x14ac:dyDescent="0.25">
      <c r="E24" s="95"/>
      <c r="F24" s="18"/>
      <c r="G24" s="18"/>
      <c r="H24" s="18"/>
      <c r="I24" s="17"/>
      <c r="J24" s="17"/>
    </row>
    <row r="25" spans="3:10" ht="18" customHeight="1" x14ac:dyDescent="0.25">
      <c r="E25" s="17"/>
      <c r="F25" s="18"/>
      <c r="G25" s="18"/>
      <c r="H25" s="18"/>
      <c r="I25" s="17"/>
      <c r="J25" s="17"/>
    </row>
    <row r="26" spans="3:10" ht="18" customHeight="1" x14ac:dyDescent="0.2">
      <c r="E26" s="17"/>
      <c r="F26" s="17"/>
      <c r="G26" s="17"/>
      <c r="H26" s="17"/>
      <c r="I26" s="17"/>
      <c r="J26" s="17"/>
    </row>
    <row r="27" spans="3:10" ht="18" customHeight="1" x14ac:dyDescent="0.2">
      <c r="E27" s="17"/>
      <c r="F27" s="17" t="s">
        <v>86</v>
      </c>
      <c r="G27" s="17"/>
      <c r="H27" s="17"/>
      <c r="I27" s="17"/>
      <c r="J27" s="17"/>
    </row>
    <row r="28" spans="3:10" ht="18" customHeight="1" x14ac:dyDescent="0.2">
      <c r="E28" s="17"/>
      <c r="F28" s="17"/>
      <c r="G28" s="17"/>
      <c r="H28" s="17"/>
      <c r="I28" s="17"/>
      <c r="J28" s="17"/>
    </row>
    <row r="29" spans="3:10" ht="18" customHeight="1" x14ac:dyDescent="0.2">
      <c r="E29" s="17"/>
      <c r="F29" s="17"/>
      <c r="G29" s="17"/>
      <c r="H29" s="17"/>
      <c r="I29" s="17"/>
      <c r="J29" s="17"/>
    </row>
    <row r="30" spans="3:10" ht="18" customHeight="1" x14ac:dyDescent="0.2">
      <c r="E30" s="17"/>
      <c r="F30" s="17"/>
      <c r="G30" s="17"/>
      <c r="H30" s="17"/>
      <c r="I30" s="17"/>
      <c r="J30" s="17"/>
    </row>
    <row r="31" spans="3:10" ht="18" customHeight="1" x14ac:dyDescent="0.2"/>
    <row r="32" spans="3:10"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sheetData>
  <mergeCells count="8">
    <mergeCell ref="D18:I18"/>
    <mergeCell ref="D19:J19"/>
    <mergeCell ref="B3:E3"/>
    <mergeCell ref="D5:I5"/>
    <mergeCell ref="B7:C7"/>
    <mergeCell ref="B9:C9"/>
    <mergeCell ref="B10:C10"/>
    <mergeCell ref="B11:C11"/>
  </mergeCells>
  <pageMargins left="1.3779527559055118" right="0" top="1.3779527559055118" bottom="0.98425196850393704" header="0.51181102362204722" footer="0.51181102362204722"/>
  <pageSetup paperSize="9" scale="140"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J59"/>
  <sheetViews>
    <sheetView showGridLines="0" topLeftCell="B1" workbookViewId="0">
      <selection activeCell="O15" sqref="O15"/>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29.85546875" style="8" customWidth="1"/>
    <col min="7" max="7" width="7.7109375" style="8" bestFit="1" customWidth="1"/>
    <col min="8" max="8" width="15.7109375" style="8" bestFit="1" customWidth="1"/>
    <col min="9" max="9" width="1.42578125" style="8" customWidth="1"/>
    <col min="10" max="10" width="3" style="8" customWidth="1"/>
    <col min="11" max="16384" width="9.140625" style="8"/>
  </cols>
  <sheetData>
    <row r="2" spans="2:10" x14ac:dyDescent="0.2">
      <c r="B2" s="6"/>
      <c r="C2" s="6"/>
      <c r="D2" s="7"/>
      <c r="E2" s="7"/>
      <c r="F2" s="7"/>
      <c r="G2" s="7"/>
      <c r="H2" s="7"/>
      <c r="I2" s="7"/>
    </row>
    <row r="3" spans="2:10" ht="15.75" thickBot="1" x14ac:dyDescent="0.25">
      <c r="B3" s="722"/>
      <c r="C3" s="722"/>
      <c r="D3" s="723"/>
      <c r="E3" s="723"/>
      <c r="F3" s="7"/>
      <c r="G3" s="7"/>
      <c r="H3" s="7"/>
      <c r="I3" s="383"/>
    </row>
    <row r="4" spans="2:10" ht="8.25" customHeight="1" thickTop="1" x14ac:dyDescent="0.2">
      <c r="B4" s="381"/>
      <c r="C4" s="381"/>
      <c r="D4" s="131"/>
      <c r="E4" s="132"/>
      <c r="F4" s="132"/>
      <c r="G4" s="132"/>
      <c r="H4" s="132"/>
      <c r="I4" s="134"/>
      <c r="J4" s="7"/>
    </row>
    <row r="5" spans="2:10" ht="15.75" x14ac:dyDescent="0.2">
      <c r="B5" s="10"/>
      <c r="C5" s="11"/>
      <c r="D5" s="725" t="s">
        <v>2</v>
      </c>
      <c r="E5" s="722"/>
      <c r="F5" s="722"/>
      <c r="G5" s="722"/>
      <c r="H5" s="722"/>
      <c r="I5" s="726"/>
      <c r="J5" s="7"/>
    </row>
    <row r="6" spans="2:10" ht="2.25" customHeight="1" x14ac:dyDescent="0.2">
      <c r="B6" s="11"/>
      <c r="C6" s="11"/>
      <c r="D6" s="135"/>
      <c r="E6" s="51"/>
      <c r="F6" s="51"/>
      <c r="G6" s="51"/>
      <c r="H6" s="51"/>
      <c r="I6" s="136"/>
      <c r="J6" s="7"/>
    </row>
    <row r="7" spans="2:10" ht="22.5" customHeight="1" x14ac:dyDescent="0.25">
      <c r="B7" s="730"/>
      <c r="C7" s="730"/>
      <c r="D7" s="137"/>
      <c r="E7" s="12" t="s">
        <v>6</v>
      </c>
      <c r="F7" s="13" t="s">
        <v>367</v>
      </c>
      <c r="G7" s="13"/>
      <c r="H7" s="13"/>
      <c r="I7" s="136"/>
      <c r="J7" s="7"/>
    </row>
    <row r="8" spans="2:10" ht="3.75" customHeight="1" x14ac:dyDescent="0.2">
      <c r="B8" s="15"/>
      <c r="C8" s="15"/>
      <c r="D8" s="137"/>
      <c r="E8" s="14"/>
      <c r="F8" s="14"/>
      <c r="G8" s="14"/>
      <c r="H8" s="14"/>
      <c r="I8" s="136"/>
      <c r="J8" s="7"/>
    </row>
    <row r="9" spans="2:10" ht="15" x14ac:dyDescent="0.2">
      <c r="B9" s="731"/>
      <c r="C9" s="731"/>
      <c r="D9" s="137"/>
      <c r="E9" s="12" t="s">
        <v>1</v>
      </c>
      <c r="F9" s="14" t="s">
        <v>204</v>
      </c>
      <c r="G9" s="14"/>
      <c r="H9" s="14"/>
      <c r="I9" s="136"/>
      <c r="J9" s="7"/>
    </row>
    <row r="10" spans="2:10" ht="9.75" customHeight="1" thickBot="1" x14ac:dyDescent="0.25">
      <c r="B10" s="732"/>
      <c r="C10" s="732"/>
      <c r="D10" s="137"/>
      <c r="E10" s="14"/>
      <c r="F10" s="14"/>
      <c r="G10" s="14"/>
      <c r="H10" s="14"/>
      <c r="I10" s="136"/>
      <c r="J10" s="7"/>
    </row>
    <row r="11" spans="2:10" ht="22.5" customHeight="1" thickBot="1" x14ac:dyDescent="0.25">
      <c r="B11" s="732"/>
      <c r="C11" s="732"/>
      <c r="D11" s="137"/>
      <c r="E11" s="52" t="s">
        <v>0</v>
      </c>
      <c r="F11" s="90" t="s">
        <v>76</v>
      </c>
      <c r="G11" s="98" t="s">
        <v>194</v>
      </c>
      <c r="H11" s="195" t="s">
        <v>205</v>
      </c>
      <c r="I11" s="156"/>
      <c r="J11" s="15"/>
    </row>
    <row r="12" spans="2:10" ht="21.95" customHeight="1" x14ac:dyDescent="0.2">
      <c r="B12" s="382"/>
      <c r="C12" s="387">
        <v>15</v>
      </c>
      <c r="D12" s="137"/>
      <c r="E12" s="88">
        <v>1</v>
      </c>
      <c r="F12" s="92" t="s">
        <v>67</v>
      </c>
      <c r="G12" s="104">
        <v>67</v>
      </c>
      <c r="H12" s="89" t="s">
        <v>206</v>
      </c>
      <c r="I12" s="136"/>
      <c r="J12" s="7"/>
    </row>
    <row r="13" spans="2:10" ht="21.95" customHeight="1" x14ac:dyDescent="0.2">
      <c r="B13" s="382"/>
      <c r="C13" s="387">
        <v>14</v>
      </c>
      <c r="D13" s="137"/>
      <c r="E13" s="81">
        <v>2</v>
      </c>
      <c r="F13" s="91" t="s">
        <v>32</v>
      </c>
      <c r="G13" s="105">
        <v>69</v>
      </c>
      <c r="H13" s="82" t="s">
        <v>207</v>
      </c>
      <c r="I13" s="136"/>
      <c r="J13" s="7"/>
    </row>
    <row r="14" spans="2:10" ht="21.95" customHeight="1" x14ac:dyDescent="0.2">
      <c r="B14" s="382"/>
      <c r="C14" s="387">
        <v>13</v>
      </c>
      <c r="D14" s="137"/>
      <c r="E14" s="81">
        <v>3</v>
      </c>
      <c r="F14" s="91" t="s">
        <v>39</v>
      </c>
      <c r="G14" s="105">
        <v>70</v>
      </c>
      <c r="H14" s="82">
        <v>8</v>
      </c>
      <c r="I14" s="136"/>
      <c r="J14" s="7"/>
    </row>
    <row r="15" spans="2:10" ht="21.95" customHeight="1" x14ac:dyDescent="0.2">
      <c r="B15" s="382"/>
      <c r="C15" s="387">
        <v>12</v>
      </c>
      <c r="D15" s="137"/>
      <c r="E15" s="81">
        <v>4</v>
      </c>
      <c r="F15" s="91" t="s">
        <v>133</v>
      </c>
      <c r="G15" s="105">
        <v>74</v>
      </c>
      <c r="H15" s="82">
        <v>7</v>
      </c>
      <c r="I15" s="136"/>
      <c r="J15" s="7"/>
    </row>
    <row r="16" spans="2:10" ht="21.95" customHeight="1" x14ac:dyDescent="0.2">
      <c r="B16" s="382"/>
      <c r="C16" s="387">
        <v>11</v>
      </c>
      <c r="D16" s="137"/>
      <c r="E16" s="81">
        <v>5</v>
      </c>
      <c r="F16" s="91" t="s">
        <v>70</v>
      </c>
      <c r="G16" s="105">
        <v>75</v>
      </c>
      <c r="H16" s="82">
        <v>6</v>
      </c>
      <c r="I16" s="136"/>
      <c r="J16" s="7"/>
    </row>
    <row r="17" spans="2:10" ht="21.95" customHeight="1" x14ac:dyDescent="0.2">
      <c r="B17" s="382"/>
      <c r="C17" s="387">
        <v>10</v>
      </c>
      <c r="D17" s="137"/>
      <c r="E17" s="81">
        <v>6</v>
      </c>
      <c r="F17" s="91" t="s">
        <v>368</v>
      </c>
      <c r="G17" s="105">
        <v>76</v>
      </c>
      <c r="H17" s="82">
        <v>5</v>
      </c>
      <c r="I17" s="136"/>
      <c r="J17" s="7"/>
    </row>
    <row r="18" spans="2:10" ht="21.95" customHeight="1" x14ac:dyDescent="0.2">
      <c r="B18" s="382"/>
      <c r="C18" s="382"/>
      <c r="D18" s="137"/>
      <c r="E18" s="81">
        <v>7</v>
      </c>
      <c r="F18" s="91" t="s">
        <v>192</v>
      </c>
      <c r="G18" s="105">
        <v>76</v>
      </c>
      <c r="H18" s="82">
        <v>4</v>
      </c>
      <c r="I18" s="136"/>
      <c r="J18" s="7"/>
    </row>
    <row r="19" spans="2:10" ht="21.95" customHeight="1" x14ac:dyDescent="0.2">
      <c r="B19" s="382"/>
      <c r="C19" s="382"/>
      <c r="D19" s="137"/>
      <c r="E19" s="81">
        <v>8</v>
      </c>
      <c r="F19" s="91" t="s">
        <v>61</v>
      </c>
      <c r="G19" s="105">
        <v>76</v>
      </c>
      <c r="H19" s="82">
        <v>3</v>
      </c>
      <c r="I19" s="136"/>
      <c r="J19" s="7"/>
    </row>
    <row r="20" spans="2:10" ht="21.95" customHeight="1" x14ac:dyDescent="0.2">
      <c r="B20" s="382"/>
      <c r="C20" s="382"/>
      <c r="D20" s="137"/>
      <c r="E20" s="81">
        <v>9</v>
      </c>
      <c r="F20" s="106" t="s">
        <v>62</v>
      </c>
      <c r="G20" s="122">
        <v>77</v>
      </c>
      <c r="H20" s="82">
        <v>2</v>
      </c>
      <c r="I20" s="136"/>
      <c r="J20" s="7"/>
    </row>
    <row r="21" spans="2:10" ht="21.95" customHeight="1" thickBot="1" x14ac:dyDescent="0.25">
      <c r="B21" s="382"/>
      <c r="C21" s="382"/>
      <c r="D21" s="137"/>
      <c r="E21" s="85">
        <v>10</v>
      </c>
      <c r="F21" s="103" t="s">
        <v>369</v>
      </c>
      <c r="G21" s="155">
        <v>77</v>
      </c>
      <c r="H21" s="83">
        <v>1</v>
      </c>
      <c r="I21" s="136"/>
      <c r="J21" s="7"/>
    </row>
    <row r="22" spans="2:10" ht="8.25" customHeight="1" thickBot="1" x14ac:dyDescent="0.25">
      <c r="D22" s="138"/>
      <c r="E22" s="139"/>
      <c r="F22" s="139"/>
      <c r="G22" s="139"/>
      <c r="H22" s="139"/>
      <c r="I22" s="140"/>
    </row>
    <row r="23" spans="2:10" ht="15.75" thickTop="1" x14ac:dyDescent="0.2">
      <c r="D23" s="720"/>
      <c r="E23" s="733"/>
      <c r="F23" s="733"/>
      <c r="G23" s="733"/>
      <c r="H23" s="733"/>
      <c r="I23" s="733"/>
    </row>
    <row r="24" spans="2:10" ht="15" x14ac:dyDescent="0.2">
      <c r="D24" s="734"/>
      <c r="E24" s="734"/>
      <c r="F24" s="734"/>
      <c r="G24" s="734"/>
      <c r="H24" s="734"/>
      <c r="I24" s="734"/>
      <c r="J24" s="734"/>
    </row>
    <row r="25" spans="2:10" ht="15" x14ac:dyDescent="0.2">
      <c r="D25" s="734" t="s">
        <v>400</v>
      </c>
      <c r="E25" s="734"/>
      <c r="F25" s="734"/>
      <c r="G25" s="734"/>
      <c r="H25" s="734"/>
      <c r="I25" s="734"/>
      <c r="J25" s="734"/>
    </row>
    <row r="26" spans="2:10" ht="15" x14ac:dyDescent="0.2">
      <c r="C26" s="96"/>
      <c r="D26" s="97" t="s">
        <v>401</v>
      </c>
      <c r="F26" s="97"/>
      <c r="G26" s="97"/>
      <c r="H26" s="97"/>
      <c r="I26" s="94"/>
      <c r="J26" s="94"/>
    </row>
    <row r="27" spans="2:10" ht="18" x14ac:dyDescent="0.25">
      <c r="E27" s="197"/>
      <c r="F27" s="19"/>
      <c r="G27" s="19"/>
      <c r="H27" s="19"/>
      <c r="I27" s="17"/>
      <c r="J27" s="17"/>
    </row>
    <row r="28" spans="2:10" ht="18" customHeight="1" x14ac:dyDescent="0.25">
      <c r="E28" s="197"/>
      <c r="F28" s="19"/>
      <c r="G28" s="19"/>
      <c r="H28" s="19"/>
      <c r="I28" s="17"/>
      <c r="J28" s="17"/>
    </row>
    <row r="29" spans="2:10" ht="18" customHeight="1" x14ac:dyDescent="0.25">
      <c r="E29" s="197"/>
      <c r="F29" s="18"/>
      <c r="G29" s="18"/>
      <c r="H29" s="18"/>
      <c r="I29" s="17"/>
      <c r="J29" s="17"/>
    </row>
    <row r="30" spans="2:10" ht="18" customHeight="1" x14ac:dyDescent="0.25">
      <c r="E30" s="17"/>
      <c r="F30" s="18"/>
      <c r="G30" s="18"/>
      <c r="H30" s="18"/>
      <c r="I30" s="17"/>
      <c r="J30" s="17"/>
    </row>
    <row r="31" spans="2:10" ht="18" customHeight="1" x14ac:dyDescent="0.2">
      <c r="E31" s="17"/>
      <c r="F31" s="17"/>
      <c r="G31" s="17"/>
      <c r="H31" s="17"/>
      <c r="I31" s="17"/>
      <c r="J31" s="17"/>
    </row>
    <row r="32" spans="2:10" ht="18" customHeight="1" x14ac:dyDescent="0.2">
      <c r="E32" s="17"/>
      <c r="F32" s="17" t="s">
        <v>86</v>
      </c>
      <c r="G32" s="17"/>
      <c r="H32" s="17"/>
      <c r="I32" s="17"/>
      <c r="J32" s="17"/>
    </row>
    <row r="33" spans="5:10" ht="18" customHeight="1" x14ac:dyDescent="0.2">
      <c r="E33" s="17"/>
      <c r="F33" s="17"/>
      <c r="G33" s="17"/>
      <c r="H33" s="17"/>
      <c r="I33" s="17"/>
      <c r="J33" s="17"/>
    </row>
    <row r="34" spans="5:10" ht="18" customHeight="1" x14ac:dyDescent="0.2">
      <c r="E34" s="17"/>
      <c r="F34" s="17"/>
      <c r="G34" s="17"/>
      <c r="H34" s="17"/>
      <c r="I34" s="17"/>
      <c r="J34" s="17"/>
    </row>
    <row r="35" spans="5:10" ht="18" customHeight="1" x14ac:dyDescent="0.2">
      <c r="E35" s="17"/>
      <c r="F35" s="17"/>
      <c r="G35" s="17"/>
      <c r="H35" s="17"/>
      <c r="I35" s="17"/>
      <c r="J35" s="17"/>
    </row>
    <row r="36" spans="5:10" ht="18" customHeight="1" x14ac:dyDescent="0.2"/>
    <row r="37" spans="5:10" ht="18" customHeight="1" x14ac:dyDescent="0.2"/>
    <row r="38" spans="5:10" ht="18" customHeight="1" x14ac:dyDescent="0.2"/>
    <row r="39" spans="5:10" ht="18" customHeight="1" x14ac:dyDescent="0.2"/>
    <row r="40" spans="5:10" ht="18" customHeight="1" x14ac:dyDescent="0.2"/>
    <row r="41" spans="5:10" ht="18" customHeight="1" x14ac:dyDescent="0.2"/>
    <row r="42" spans="5:10" ht="18" customHeight="1" x14ac:dyDescent="0.2"/>
    <row r="43" spans="5:10" ht="18" customHeight="1" x14ac:dyDescent="0.2"/>
    <row r="44" spans="5:10" ht="18" customHeight="1" x14ac:dyDescent="0.2"/>
    <row r="45" spans="5:10" ht="18" customHeight="1" x14ac:dyDescent="0.2"/>
    <row r="46" spans="5:10" ht="18" customHeight="1" x14ac:dyDescent="0.2"/>
    <row r="47" spans="5:10" ht="18" customHeight="1" x14ac:dyDescent="0.2"/>
    <row r="48" spans="5:1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mergeCells count="9">
    <mergeCell ref="B3:E3"/>
    <mergeCell ref="D5:I5"/>
    <mergeCell ref="B7:C7"/>
    <mergeCell ref="B9:C9"/>
    <mergeCell ref="D25:J25"/>
    <mergeCell ref="B10:C10"/>
    <mergeCell ref="B11:C11"/>
    <mergeCell ref="D23:I23"/>
    <mergeCell ref="D24:J24"/>
  </mergeCells>
  <pageMargins left="0.78740157480314965" right="0.19685039370078741" top="0.98425196850393704" bottom="0.98425196850393704" header="0.51181102362204722" footer="0.51181102362204722"/>
  <pageSetup paperSize="9" scale="140"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J56"/>
  <sheetViews>
    <sheetView showGridLines="0" topLeftCell="B14" workbookViewId="0">
      <selection activeCell="G29" sqref="G29"/>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31.85546875" style="8" customWidth="1"/>
    <col min="7" max="7" width="7.7109375" style="8" bestFit="1" customWidth="1"/>
    <col min="8" max="8" width="6.7109375" style="8" bestFit="1" customWidth="1"/>
    <col min="9" max="9" width="1.42578125" style="8" customWidth="1"/>
    <col min="10" max="10" width="3" style="8" customWidth="1"/>
    <col min="11" max="16384" width="9.140625" style="8"/>
  </cols>
  <sheetData>
    <row r="2" spans="2:10" x14ac:dyDescent="0.2">
      <c r="B2" s="6"/>
      <c r="C2" s="6"/>
      <c r="D2" s="7"/>
      <c r="E2" s="7"/>
      <c r="F2" s="7"/>
      <c r="G2" s="7"/>
      <c r="H2" s="7"/>
      <c r="I2" s="7"/>
    </row>
    <row r="3" spans="2:10" ht="15.75" thickBot="1" x14ac:dyDescent="0.25">
      <c r="B3" s="722"/>
      <c r="C3" s="722"/>
      <c r="D3" s="723"/>
      <c r="E3" s="723"/>
      <c r="F3" s="7"/>
      <c r="G3" s="7"/>
      <c r="H3" s="7"/>
      <c r="I3" s="402"/>
    </row>
    <row r="4" spans="2:10" ht="8.25" customHeight="1" thickTop="1" x14ac:dyDescent="0.2">
      <c r="B4" s="403"/>
      <c r="C4" s="403"/>
      <c r="D4" s="131"/>
      <c r="E4" s="132"/>
      <c r="F4" s="132"/>
      <c r="G4" s="132"/>
      <c r="H4" s="132"/>
      <c r="I4" s="134"/>
      <c r="J4" s="7"/>
    </row>
    <row r="5" spans="2:10" ht="15.75" x14ac:dyDescent="0.2">
      <c r="B5" s="10"/>
      <c r="C5" s="11"/>
      <c r="D5" s="725" t="s">
        <v>2</v>
      </c>
      <c r="E5" s="722"/>
      <c r="F5" s="722"/>
      <c r="G5" s="722"/>
      <c r="H5" s="722"/>
      <c r="I5" s="726"/>
      <c r="J5" s="7"/>
    </row>
    <row r="6" spans="2:10" ht="2.25" customHeight="1" x14ac:dyDescent="0.2">
      <c r="B6" s="11"/>
      <c r="C6" s="11"/>
      <c r="D6" s="135"/>
      <c r="E6" s="51"/>
      <c r="F6" s="51"/>
      <c r="G6" s="51"/>
      <c r="H6" s="51"/>
      <c r="I6" s="136"/>
      <c r="J6" s="7"/>
    </row>
    <row r="7" spans="2:10" ht="22.5" customHeight="1" x14ac:dyDescent="0.25">
      <c r="B7" s="730"/>
      <c r="C7" s="730"/>
      <c r="D7" s="137"/>
      <c r="E7" s="12" t="s">
        <v>6</v>
      </c>
      <c r="F7" s="13" t="s">
        <v>379</v>
      </c>
      <c r="G7" s="13"/>
      <c r="H7" s="13"/>
      <c r="I7" s="136"/>
      <c r="J7" s="7"/>
    </row>
    <row r="8" spans="2:10" ht="3.75" customHeight="1" x14ac:dyDescent="0.2">
      <c r="B8" s="15"/>
      <c r="C8" s="15"/>
      <c r="D8" s="137"/>
      <c r="E8" s="14"/>
      <c r="F8" s="14"/>
      <c r="G8" s="14"/>
      <c r="H8" s="14"/>
      <c r="I8" s="136"/>
      <c r="J8" s="7"/>
    </row>
    <row r="9" spans="2:10" ht="15" x14ac:dyDescent="0.2">
      <c r="B9" s="731"/>
      <c r="C9" s="731"/>
      <c r="D9" s="137"/>
      <c r="E9" s="12" t="s">
        <v>1</v>
      </c>
      <c r="F9" s="14" t="s">
        <v>5</v>
      </c>
      <c r="G9" s="14"/>
      <c r="H9" s="14"/>
      <c r="I9" s="136"/>
      <c r="J9" s="7"/>
    </row>
    <row r="10" spans="2:10" ht="9.75" customHeight="1" thickBot="1" x14ac:dyDescent="0.25">
      <c r="B10" s="732"/>
      <c r="C10" s="732"/>
      <c r="D10" s="137"/>
      <c r="E10" s="14"/>
      <c r="F10" s="14"/>
      <c r="G10" s="14"/>
      <c r="H10" s="14"/>
      <c r="I10" s="136"/>
      <c r="J10" s="7"/>
    </row>
    <row r="11" spans="2:10" ht="22.5" customHeight="1" thickBot="1" x14ac:dyDescent="0.25">
      <c r="B11" s="732"/>
      <c r="C11" s="732"/>
      <c r="D11" s="137"/>
      <c r="E11" s="52" t="s">
        <v>0</v>
      </c>
      <c r="F11" s="90" t="s">
        <v>354</v>
      </c>
      <c r="G11" s="306" t="s">
        <v>313</v>
      </c>
      <c r="H11" s="229" t="s">
        <v>355</v>
      </c>
      <c r="I11" s="156"/>
      <c r="J11" s="15"/>
    </row>
    <row r="12" spans="2:10" ht="21.95" customHeight="1" x14ac:dyDescent="0.2">
      <c r="B12" s="404"/>
      <c r="C12" s="404"/>
      <c r="D12" s="137"/>
      <c r="E12" s="88">
        <v>1</v>
      </c>
      <c r="F12" s="92" t="s">
        <v>266</v>
      </c>
      <c r="G12" s="104">
        <v>37</v>
      </c>
      <c r="H12" s="89">
        <v>11</v>
      </c>
      <c r="I12" s="136"/>
      <c r="J12" s="7"/>
    </row>
    <row r="13" spans="2:10" ht="21.95" customHeight="1" x14ac:dyDescent="0.2">
      <c r="B13" s="404"/>
      <c r="C13" s="404"/>
      <c r="D13" s="137"/>
      <c r="E13" s="81">
        <v>2</v>
      </c>
      <c r="F13" s="91" t="s">
        <v>48</v>
      </c>
      <c r="G13" s="105">
        <v>35</v>
      </c>
      <c r="H13" s="82">
        <v>9</v>
      </c>
      <c r="I13" s="136"/>
      <c r="J13" s="7"/>
    </row>
    <row r="14" spans="2:10" ht="21.95" customHeight="1" x14ac:dyDescent="0.2">
      <c r="B14" s="404"/>
      <c r="C14" s="404"/>
      <c r="D14" s="137"/>
      <c r="E14" s="81">
        <v>3</v>
      </c>
      <c r="F14" s="106" t="s">
        <v>64</v>
      </c>
      <c r="G14" s="87">
        <v>33</v>
      </c>
      <c r="H14" s="82">
        <v>7</v>
      </c>
      <c r="I14" s="136"/>
      <c r="J14" s="7"/>
    </row>
    <row r="15" spans="2:10" ht="21.95" customHeight="1" x14ac:dyDescent="0.2">
      <c r="B15" s="404"/>
      <c r="C15" s="404"/>
      <c r="D15" s="137"/>
      <c r="E15" s="81">
        <v>4</v>
      </c>
      <c r="F15" s="106" t="s">
        <v>32</v>
      </c>
      <c r="G15" s="87">
        <v>32</v>
      </c>
      <c r="H15" s="101">
        <v>6</v>
      </c>
      <c r="I15" s="136"/>
      <c r="J15" s="7"/>
    </row>
    <row r="16" spans="2:10" ht="21.95" customHeight="1" x14ac:dyDescent="0.2">
      <c r="B16" s="404"/>
      <c r="C16" s="404"/>
      <c r="D16" s="137"/>
      <c r="E16" s="81">
        <v>5</v>
      </c>
      <c r="F16" s="355" t="s">
        <v>67</v>
      </c>
      <c r="G16" s="356">
        <v>31</v>
      </c>
      <c r="H16" s="101">
        <v>5</v>
      </c>
      <c r="I16" s="136"/>
      <c r="J16" s="7"/>
    </row>
    <row r="17" spans="2:10" ht="21.95" customHeight="1" x14ac:dyDescent="0.2">
      <c r="B17" s="404"/>
      <c r="C17" s="404"/>
      <c r="D17" s="137"/>
      <c r="E17" s="81">
        <v>6</v>
      </c>
      <c r="F17" s="106" t="s">
        <v>59</v>
      </c>
      <c r="G17" s="87">
        <v>31</v>
      </c>
      <c r="H17" s="357">
        <v>4</v>
      </c>
      <c r="I17" s="136"/>
      <c r="J17" s="7"/>
    </row>
    <row r="18" spans="2:10" ht="21.95" customHeight="1" thickBot="1" x14ac:dyDescent="0.25">
      <c r="B18" s="404"/>
      <c r="C18" s="404"/>
      <c r="D18" s="137"/>
      <c r="E18" s="85">
        <v>7</v>
      </c>
      <c r="F18" s="103" t="s">
        <v>44</v>
      </c>
      <c r="G18" s="407">
        <v>31</v>
      </c>
      <c r="H18" s="303">
        <v>3</v>
      </c>
      <c r="I18" s="136"/>
      <c r="J18" s="7"/>
    </row>
    <row r="19" spans="2:10" ht="8.25" customHeight="1" thickBot="1" x14ac:dyDescent="0.25">
      <c r="D19" s="138"/>
      <c r="E19" s="139"/>
      <c r="F19" s="139"/>
      <c r="G19" s="139"/>
      <c r="H19" s="139"/>
      <c r="I19" s="140"/>
    </row>
    <row r="20" spans="2:10" ht="15.75" thickTop="1" x14ac:dyDescent="0.2">
      <c r="D20" s="720"/>
      <c r="E20" s="721"/>
      <c r="F20" s="721"/>
      <c r="G20" s="721"/>
      <c r="H20" s="721"/>
      <c r="I20" s="721"/>
    </row>
    <row r="21" spans="2:10" ht="15" customHeight="1" x14ac:dyDescent="0.2">
      <c r="D21" s="734"/>
      <c r="E21" s="734"/>
      <c r="F21" s="734"/>
      <c r="G21" s="734"/>
      <c r="H21" s="734"/>
      <c r="I21" s="734"/>
      <c r="J21" s="734"/>
    </row>
    <row r="22" spans="2:10" ht="15" x14ac:dyDescent="0.2">
      <c r="D22" s="219" t="s">
        <v>380</v>
      </c>
      <c r="E22" s="97"/>
      <c r="F22" s="196"/>
      <c r="H22" s="196"/>
      <c r="I22" s="196"/>
      <c r="J22" s="94"/>
    </row>
    <row r="23" spans="2:10" ht="15" x14ac:dyDescent="0.2">
      <c r="C23" s="96"/>
      <c r="D23" s="97" t="s">
        <v>402</v>
      </c>
      <c r="F23" s="97"/>
      <c r="G23" s="97"/>
      <c r="H23" s="97"/>
      <c r="I23" s="94"/>
      <c r="J23" s="94"/>
    </row>
    <row r="24" spans="2:10" ht="18" x14ac:dyDescent="0.25">
      <c r="E24" s="197"/>
      <c r="F24" s="19"/>
      <c r="G24" s="19"/>
      <c r="H24" s="19"/>
      <c r="I24" s="17"/>
      <c r="J24" s="17"/>
    </row>
    <row r="25" spans="2:10" ht="18" customHeight="1" x14ac:dyDescent="0.25">
      <c r="E25" s="95"/>
      <c r="F25" s="19"/>
      <c r="G25" s="19"/>
      <c r="H25" s="19"/>
      <c r="I25" s="17"/>
      <c r="J25" s="17"/>
    </row>
    <row r="26" spans="2:10" ht="18" customHeight="1" x14ac:dyDescent="0.25">
      <c r="E26" s="95"/>
      <c r="F26" s="18"/>
      <c r="G26" s="18"/>
      <c r="H26" s="18"/>
      <c r="I26" s="17"/>
      <c r="J26" s="17"/>
    </row>
    <row r="27" spans="2:10" ht="18" customHeight="1" x14ac:dyDescent="0.25">
      <c r="E27" s="17"/>
      <c r="F27" s="18"/>
      <c r="G27" s="18"/>
      <c r="H27" s="18"/>
      <c r="I27" s="17"/>
      <c r="J27" s="17"/>
    </row>
    <row r="28" spans="2:10" ht="18" customHeight="1" x14ac:dyDescent="0.2">
      <c r="E28" s="17"/>
      <c r="F28" s="17"/>
      <c r="G28" s="17"/>
      <c r="H28" s="17"/>
      <c r="I28" s="17"/>
      <c r="J28" s="17"/>
    </row>
    <row r="29" spans="2:10" ht="18" customHeight="1" x14ac:dyDescent="0.2">
      <c r="E29" s="17"/>
      <c r="F29" s="17" t="s">
        <v>86</v>
      </c>
      <c r="G29" s="17"/>
      <c r="H29" s="17"/>
      <c r="I29" s="17"/>
      <c r="J29" s="17"/>
    </row>
    <row r="30" spans="2:10" ht="18" customHeight="1" x14ac:dyDescent="0.2">
      <c r="E30" s="17"/>
      <c r="F30" s="17"/>
      <c r="G30" s="17"/>
      <c r="H30" s="17"/>
      <c r="I30" s="17"/>
      <c r="J30" s="17"/>
    </row>
    <row r="31" spans="2:10" ht="18" customHeight="1" x14ac:dyDescent="0.2">
      <c r="E31" s="17"/>
      <c r="F31" s="17"/>
      <c r="G31" s="17"/>
      <c r="H31" s="17"/>
      <c r="I31" s="17"/>
      <c r="J31" s="17"/>
    </row>
    <row r="32" spans="2:10" ht="18" customHeight="1" x14ac:dyDescent="0.2">
      <c r="E32" s="17"/>
      <c r="F32" s="17"/>
      <c r="G32" s="17"/>
      <c r="H32" s="17"/>
      <c r="I32" s="17"/>
      <c r="J32" s="17"/>
    </row>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sheetData>
  <mergeCells count="8">
    <mergeCell ref="B11:C11"/>
    <mergeCell ref="D20:I20"/>
    <mergeCell ref="D21:J21"/>
    <mergeCell ref="B3:E3"/>
    <mergeCell ref="D5:I5"/>
    <mergeCell ref="B7:C7"/>
    <mergeCell ref="B9:C9"/>
    <mergeCell ref="B10:C10"/>
  </mergeCells>
  <pageMargins left="1.3779527559055118" right="0" top="1.3779527559055118" bottom="0.98425196850393704" header="0.51181102362204722" footer="0.51181102362204722"/>
  <pageSetup paperSize="9" scale="140"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4:I31"/>
  <sheetViews>
    <sheetView showGridLines="0" topLeftCell="B4" workbookViewId="0">
      <selection activeCell="N22" sqref="N22"/>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24.85546875" style="8" customWidth="1"/>
    <col min="7" max="7" width="7.85546875" style="8" customWidth="1"/>
    <col min="8" max="8" width="1.42578125" style="8" customWidth="1"/>
    <col min="9" max="9" width="7.7109375" style="8" customWidth="1"/>
    <col min="10" max="16384" width="9.140625" style="8"/>
  </cols>
  <sheetData>
    <row r="4" spans="2:9" x14ac:dyDescent="0.2">
      <c r="B4" s="6"/>
      <c r="C4" s="6"/>
      <c r="D4" s="7"/>
      <c r="E4" s="7"/>
      <c r="F4" s="7"/>
      <c r="G4" s="6"/>
      <c r="H4" s="7"/>
    </row>
    <row r="5" spans="2:9" ht="15.75" thickBot="1" x14ac:dyDescent="0.25">
      <c r="B5" s="722"/>
      <c r="C5" s="722"/>
      <c r="D5" s="723"/>
      <c r="E5" s="723"/>
      <c r="F5" s="7"/>
      <c r="G5" s="722"/>
      <c r="H5" s="724"/>
    </row>
    <row r="6" spans="2:9" ht="8.25" customHeight="1" thickTop="1" x14ac:dyDescent="0.2">
      <c r="B6" s="405"/>
      <c r="C6" s="405"/>
      <c r="D6" s="131" t="s">
        <v>72</v>
      </c>
      <c r="E6" s="132"/>
      <c r="F6" s="132"/>
      <c r="G6" s="132"/>
      <c r="H6" s="134"/>
      <c r="I6" s="7"/>
    </row>
    <row r="7" spans="2:9" ht="15.75" x14ac:dyDescent="0.2">
      <c r="B7" s="10"/>
      <c r="C7" s="11"/>
      <c r="D7" s="725" t="s">
        <v>2</v>
      </c>
      <c r="E7" s="722"/>
      <c r="F7" s="722"/>
      <c r="G7" s="722"/>
      <c r="H7" s="726"/>
      <c r="I7" s="7"/>
    </row>
    <row r="8" spans="2:9" ht="2.25" customHeight="1" thickBot="1" x14ac:dyDescent="0.25">
      <c r="B8" s="11"/>
      <c r="C8" s="11"/>
      <c r="D8" s="135"/>
      <c r="E8" s="51"/>
      <c r="F8" s="51"/>
      <c r="G8" s="51"/>
      <c r="H8" s="136"/>
      <c r="I8" s="7"/>
    </row>
    <row r="9" spans="2:9" ht="36.6" customHeight="1" thickBot="1" x14ac:dyDescent="0.25">
      <c r="B9" s="11"/>
      <c r="C9" s="11"/>
      <c r="D9" s="135"/>
      <c r="E9" s="735" t="s">
        <v>382</v>
      </c>
      <c r="F9" s="736"/>
      <c r="G9" s="737"/>
      <c r="H9" s="136"/>
      <c r="I9" s="7"/>
    </row>
    <row r="10" spans="2:9" ht="22.5" customHeight="1" x14ac:dyDescent="0.25">
      <c r="B10" s="730"/>
      <c r="C10" s="730"/>
      <c r="D10" s="137"/>
      <c r="E10" s="12" t="s">
        <v>6</v>
      </c>
      <c r="F10" s="13" t="s">
        <v>383</v>
      </c>
      <c r="G10" s="14"/>
      <c r="H10" s="136"/>
      <c r="I10" s="7"/>
    </row>
    <row r="11" spans="2:9" ht="3.75" customHeight="1" x14ac:dyDescent="0.2">
      <c r="B11" s="15"/>
      <c r="C11" s="15"/>
      <c r="D11" s="137"/>
      <c r="E11" s="14"/>
      <c r="F11" s="14"/>
      <c r="G11" s="14"/>
      <c r="H11" s="136"/>
      <c r="I11" s="7"/>
    </row>
    <row r="12" spans="2:9" ht="15" x14ac:dyDescent="0.2">
      <c r="B12" s="731"/>
      <c r="C12" s="731"/>
      <c r="D12" s="137"/>
      <c r="E12" s="12" t="s">
        <v>1</v>
      </c>
      <c r="F12" s="14" t="s">
        <v>5</v>
      </c>
      <c r="G12" s="14"/>
      <c r="H12" s="136"/>
      <c r="I12" s="7"/>
    </row>
    <row r="13" spans="2:9" ht="9.75" customHeight="1" thickBot="1" x14ac:dyDescent="0.25">
      <c r="B13" s="732"/>
      <c r="C13" s="732"/>
      <c r="D13" s="137"/>
      <c r="E13" s="14"/>
      <c r="F13" s="14"/>
      <c r="G13" s="14"/>
      <c r="H13" s="136"/>
      <c r="I13" s="7"/>
    </row>
    <row r="14" spans="2:9" ht="21.95" customHeight="1" thickBot="1" x14ac:dyDescent="0.25">
      <c r="B14" s="732"/>
      <c r="C14" s="732"/>
      <c r="D14" s="137"/>
      <c r="E14" s="52" t="s">
        <v>0</v>
      </c>
      <c r="F14" s="90" t="s">
        <v>3</v>
      </c>
      <c r="G14" s="98" t="s">
        <v>4</v>
      </c>
      <c r="H14" s="136"/>
      <c r="I14" s="7"/>
    </row>
    <row r="15" spans="2:9" ht="21.95" customHeight="1" x14ac:dyDescent="0.2">
      <c r="B15" s="406"/>
      <c r="C15" s="406"/>
      <c r="D15" s="137"/>
      <c r="E15" s="88">
        <v>1</v>
      </c>
      <c r="F15" s="92" t="s">
        <v>67</v>
      </c>
      <c r="G15" s="89">
        <v>21</v>
      </c>
      <c r="H15" s="136"/>
      <c r="I15" s="7"/>
    </row>
    <row r="16" spans="2:9" ht="21.95" customHeight="1" x14ac:dyDescent="0.2">
      <c r="B16" s="406"/>
      <c r="C16" s="406"/>
      <c r="D16" s="137"/>
      <c r="E16" s="81">
        <v>2</v>
      </c>
      <c r="F16" s="91" t="s">
        <v>201</v>
      </c>
      <c r="G16" s="82">
        <v>19</v>
      </c>
      <c r="H16" s="136"/>
      <c r="I16" s="7"/>
    </row>
    <row r="17" spans="2:9" ht="21.95" customHeight="1" x14ac:dyDescent="0.2">
      <c r="B17" s="408"/>
      <c r="C17" s="408"/>
      <c r="D17" s="137"/>
      <c r="E17" s="100">
        <v>3</v>
      </c>
      <c r="F17" s="106" t="s">
        <v>11</v>
      </c>
      <c r="G17" s="101">
        <v>19</v>
      </c>
      <c r="H17" s="136"/>
      <c r="I17" s="7"/>
    </row>
    <row r="18" spans="2:9" ht="21.95" customHeight="1" thickBot="1" x14ac:dyDescent="0.25">
      <c r="B18" s="408"/>
      <c r="C18" s="408"/>
      <c r="D18" s="137"/>
      <c r="E18" s="85">
        <v>4</v>
      </c>
      <c r="F18" s="103" t="s">
        <v>384</v>
      </c>
      <c r="G18" s="83">
        <v>18</v>
      </c>
      <c r="H18" s="136"/>
      <c r="I18" s="7"/>
    </row>
    <row r="19" spans="2:9" ht="8.25" customHeight="1" thickBot="1" x14ac:dyDescent="0.25">
      <c r="D19" s="138"/>
      <c r="E19" s="139"/>
      <c r="F19" s="139"/>
      <c r="G19" s="139"/>
      <c r="H19" s="140"/>
    </row>
    <row r="20" spans="2:9" ht="15.75" thickTop="1" x14ac:dyDescent="0.2">
      <c r="D20" s="720"/>
      <c r="E20" s="721"/>
      <c r="F20" s="721"/>
      <c r="G20" s="721"/>
      <c r="H20" s="721"/>
      <c r="I20" s="17"/>
    </row>
    <row r="21" spans="2:9" ht="15" x14ac:dyDescent="0.2">
      <c r="D21" s="720"/>
      <c r="E21" s="721"/>
      <c r="F21" s="721"/>
      <c r="G21" s="721"/>
      <c r="H21" s="721"/>
      <c r="I21" s="17"/>
    </row>
    <row r="22" spans="2:9" ht="18" x14ac:dyDescent="0.25">
      <c r="E22" s="19"/>
      <c r="F22" s="19"/>
      <c r="G22" s="5"/>
      <c r="H22" s="17"/>
      <c r="I22" s="17"/>
    </row>
    <row r="23" spans="2:9" ht="18" x14ac:dyDescent="0.25">
      <c r="E23" s="18"/>
      <c r="F23" s="19"/>
      <c r="G23" s="5"/>
      <c r="H23" s="17"/>
      <c r="I23" s="17"/>
    </row>
    <row r="24" spans="2:9" ht="18" x14ac:dyDescent="0.25">
      <c r="E24" s="18"/>
      <c r="F24" s="19"/>
      <c r="G24" s="44"/>
      <c r="H24" s="17"/>
      <c r="I24" s="17"/>
    </row>
    <row r="25" spans="2:9" ht="18" x14ac:dyDescent="0.25">
      <c r="E25" s="17"/>
      <c r="F25" s="18"/>
      <c r="G25" s="5"/>
      <c r="H25" s="17"/>
      <c r="I25" s="17"/>
    </row>
    <row r="26" spans="2:9" ht="18" x14ac:dyDescent="0.25">
      <c r="E26" s="17"/>
      <c r="F26" s="18"/>
      <c r="G26" s="5"/>
      <c r="H26" s="17"/>
      <c r="I26" s="17"/>
    </row>
    <row r="27" spans="2:9" ht="18" x14ac:dyDescent="0.2">
      <c r="E27" s="17"/>
      <c r="F27" s="17"/>
      <c r="G27" s="5"/>
      <c r="H27" s="17"/>
      <c r="I27" s="17"/>
    </row>
    <row r="28" spans="2:9" ht="18" x14ac:dyDescent="0.2">
      <c r="E28" s="17"/>
      <c r="F28" s="17"/>
      <c r="G28" s="5"/>
      <c r="H28" s="17"/>
      <c r="I28" s="17"/>
    </row>
    <row r="29" spans="2:9" x14ac:dyDescent="0.2">
      <c r="E29" s="17"/>
      <c r="F29" s="17"/>
      <c r="G29" s="17"/>
      <c r="H29" s="17"/>
      <c r="I29" s="17"/>
    </row>
    <row r="30" spans="2:9" x14ac:dyDescent="0.2">
      <c r="E30" s="17"/>
      <c r="F30" s="17"/>
      <c r="G30" s="17"/>
      <c r="H30" s="17"/>
      <c r="I30" s="17"/>
    </row>
    <row r="31" spans="2:9" x14ac:dyDescent="0.2">
      <c r="E31" s="17"/>
      <c r="F31" s="17"/>
      <c r="G31" s="17"/>
      <c r="H31" s="17"/>
      <c r="I31" s="17"/>
    </row>
  </sheetData>
  <mergeCells count="10">
    <mergeCell ref="B13:C13"/>
    <mergeCell ref="B14:C14"/>
    <mergeCell ref="D20:H20"/>
    <mergeCell ref="D21:H21"/>
    <mergeCell ref="B12:C12"/>
    <mergeCell ref="B5:E5"/>
    <mergeCell ref="G5:H5"/>
    <mergeCell ref="D7:H7"/>
    <mergeCell ref="E9:G9"/>
    <mergeCell ref="B10:C10"/>
  </mergeCells>
  <pageMargins left="1.3779527559055118" right="0.19685039370078741" top="1.3779527559055118" bottom="0.98425196850393704" header="0.51181102362204722" footer="0.51181102362204722"/>
  <pageSetup paperSize="9" scale="140"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J54"/>
  <sheetViews>
    <sheetView showGridLines="0" tabSelected="1" topLeftCell="B1" workbookViewId="0">
      <selection activeCell="F24" sqref="F24"/>
    </sheetView>
  </sheetViews>
  <sheetFormatPr defaultColWidth="9.140625" defaultRowHeight="12.75" x14ac:dyDescent="0.2"/>
  <cols>
    <col min="1" max="2" width="9.140625" style="560" customWidth="1"/>
    <col min="3" max="3" width="15.42578125" style="560" customWidth="1"/>
    <col min="4" max="4" width="0.7109375" style="560" customWidth="1"/>
    <col min="5" max="5" width="7.85546875" style="560" customWidth="1"/>
    <col min="6" max="6" width="37.5703125" style="560" customWidth="1"/>
    <col min="7" max="7" width="5.5703125" style="560" customWidth="1"/>
    <col min="8" max="8" width="6.5703125" style="560" customWidth="1"/>
    <col min="9" max="9" width="0.5703125" style="560" customWidth="1"/>
    <col min="10" max="10" width="3" style="560" customWidth="1"/>
    <col min="11" max="16384" width="9.140625" style="560"/>
  </cols>
  <sheetData>
    <row r="2" spans="2:10" ht="14.25" x14ac:dyDescent="0.2">
      <c r="B2" s="666"/>
      <c r="C2" s="667"/>
      <c r="D2" s="668"/>
      <c r="E2" s="668"/>
      <c r="F2" s="668"/>
      <c r="G2" s="668"/>
      <c r="H2" s="668"/>
      <c r="I2" s="668"/>
    </row>
    <row r="3" spans="2:10" ht="15.75" thickBot="1" x14ac:dyDescent="0.25">
      <c r="B3" s="740"/>
      <c r="C3" s="740"/>
      <c r="D3" s="741"/>
      <c r="E3" s="741"/>
      <c r="F3" s="668"/>
      <c r="G3" s="668"/>
      <c r="H3" s="668"/>
      <c r="I3" s="669"/>
    </row>
    <row r="4" spans="2:10" ht="8.25" customHeight="1" thickTop="1" x14ac:dyDescent="0.2">
      <c r="B4" s="670"/>
      <c r="C4" s="670"/>
      <c r="D4" s="671"/>
      <c r="E4" s="672"/>
      <c r="F4" s="672"/>
      <c r="G4" s="672"/>
      <c r="H4" s="672"/>
      <c r="I4" s="673"/>
      <c r="J4" s="668"/>
    </row>
    <row r="5" spans="2:10" ht="15.75" x14ac:dyDescent="0.2">
      <c r="B5" s="674"/>
      <c r="C5" s="675"/>
      <c r="D5" s="742" t="s">
        <v>2</v>
      </c>
      <c r="E5" s="740"/>
      <c r="F5" s="740"/>
      <c r="G5" s="740"/>
      <c r="H5" s="740"/>
      <c r="I5" s="743"/>
      <c r="J5" s="668"/>
    </row>
    <row r="6" spans="2:10" ht="2.25" customHeight="1" x14ac:dyDescent="0.2">
      <c r="B6" s="675"/>
      <c r="C6" s="675"/>
      <c r="D6" s="676"/>
      <c r="E6" s="677"/>
      <c r="F6" s="677"/>
      <c r="G6" s="677"/>
      <c r="H6" s="677"/>
      <c r="I6" s="678"/>
      <c r="J6" s="668"/>
    </row>
    <row r="7" spans="2:10" ht="22.5" customHeight="1" x14ac:dyDescent="0.25">
      <c r="B7" s="744"/>
      <c r="C7" s="744"/>
      <c r="D7" s="679"/>
      <c r="E7" s="680" t="s">
        <v>6</v>
      </c>
      <c r="F7" s="681" t="s">
        <v>381</v>
      </c>
      <c r="G7" s="681"/>
      <c r="H7" s="681"/>
      <c r="I7" s="678"/>
      <c r="J7" s="668"/>
    </row>
    <row r="8" spans="2:10" ht="3.75" customHeight="1" x14ac:dyDescent="0.2">
      <c r="B8" s="667"/>
      <c r="C8" s="667"/>
      <c r="D8" s="679"/>
      <c r="E8" s="682"/>
      <c r="F8" s="682"/>
      <c r="G8" s="682"/>
      <c r="H8" s="682"/>
      <c r="I8" s="678"/>
      <c r="J8" s="668"/>
    </row>
    <row r="9" spans="2:10" ht="15" x14ac:dyDescent="0.2">
      <c r="B9" s="745"/>
      <c r="C9" s="745"/>
      <c r="D9" s="679"/>
      <c r="E9" s="680" t="s">
        <v>1</v>
      </c>
      <c r="F9" s="682" t="s">
        <v>391</v>
      </c>
      <c r="G9" s="682"/>
      <c r="H9" s="682"/>
      <c r="I9" s="678"/>
      <c r="J9" s="668"/>
    </row>
    <row r="10" spans="2:10" ht="9.75" customHeight="1" thickBot="1" x14ac:dyDescent="0.25">
      <c r="B10" s="738"/>
      <c r="C10" s="738"/>
      <c r="D10" s="679"/>
      <c r="E10" s="682"/>
      <c r="F10" s="682"/>
      <c r="G10" s="682"/>
      <c r="H10" s="682"/>
      <c r="I10" s="678"/>
      <c r="J10" s="668"/>
    </row>
    <row r="11" spans="2:10" ht="22.5" customHeight="1" thickBot="1" x14ac:dyDescent="0.25">
      <c r="B11" s="738"/>
      <c r="C11" s="738"/>
      <c r="D11" s="679"/>
      <c r="E11" s="683" t="s">
        <v>0</v>
      </c>
      <c r="F11" s="684" t="s">
        <v>354</v>
      </c>
      <c r="G11" s="685" t="s">
        <v>28</v>
      </c>
      <c r="H11" s="686" t="s">
        <v>392</v>
      </c>
      <c r="I11" s="687"/>
      <c r="J11" s="667"/>
    </row>
    <row r="12" spans="2:10" ht="21.95" customHeight="1" x14ac:dyDescent="0.2">
      <c r="B12" s="688"/>
      <c r="C12" s="688"/>
      <c r="D12" s="679"/>
      <c r="E12" s="689">
        <v>1</v>
      </c>
      <c r="F12" s="690" t="s">
        <v>393</v>
      </c>
      <c r="G12" s="691">
        <v>61</v>
      </c>
      <c r="H12" s="692">
        <v>8</v>
      </c>
      <c r="I12" s="678"/>
      <c r="J12" s="668"/>
    </row>
    <row r="13" spans="2:10" ht="21.95" customHeight="1" x14ac:dyDescent="0.2">
      <c r="B13" s="688"/>
      <c r="C13" s="688"/>
      <c r="D13" s="679"/>
      <c r="E13" s="447">
        <v>2</v>
      </c>
      <c r="F13" s="693" t="s">
        <v>315</v>
      </c>
      <c r="G13" s="694">
        <v>62</v>
      </c>
      <c r="H13" s="695">
        <v>6</v>
      </c>
      <c r="I13" s="678"/>
      <c r="J13" s="668"/>
    </row>
    <row r="14" spans="2:10" ht="21.95" customHeight="1" x14ac:dyDescent="0.2">
      <c r="B14" s="688"/>
      <c r="C14" s="688"/>
      <c r="D14" s="679"/>
      <c r="E14" s="447">
        <v>3</v>
      </c>
      <c r="F14" s="693" t="s">
        <v>394</v>
      </c>
      <c r="G14" s="694">
        <v>64</v>
      </c>
      <c r="H14" s="695">
        <v>4</v>
      </c>
      <c r="I14" s="678"/>
      <c r="J14" s="668"/>
    </row>
    <row r="15" spans="2:10" ht="21.95" customHeight="1" x14ac:dyDescent="0.2">
      <c r="B15" s="688"/>
      <c r="C15" s="688"/>
      <c r="D15" s="679"/>
      <c r="E15" s="447">
        <v>4</v>
      </c>
      <c r="F15" s="696" t="s">
        <v>395</v>
      </c>
      <c r="G15" s="450">
        <v>64</v>
      </c>
      <c r="H15" s="457">
        <v>3</v>
      </c>
      <c r="I15" s="678"/>
      <c r="J15" s="668"/>
    </row>
    <row r="16" spans="2:10" ht="21.95" customHeight="1" x14ac:dyDescent="0.2">
      <c r="B16" s="688"/>
      <c r="C16" s="688"/>
      <c r="D16" s="679"/>
      <c r="E16" s="447">
        <v>5</v>
      </c>
      <c r="F16" s="696" t="s">
        <v>396</v>
      </c>
      <c r="G16" s="450">
        <v>66</v>
      </c>
      <c r="H16" s="457">
        <v>2</v>
      </c>
      <c r="I16" s="678"/>
      <c r="J16" s="668"/>
    </row>
    <row r="17" spans="2:10" ht="21.95" customHeight="1" thickBot="1" x14ac:dyDescent="0.25">
      <c r="B17" s="688"/>
      <c r="C17" s="688"/>
      <c r="D17" s="679"/>
      <c r="E17" s="697">
        <v>6</v>
      </c>
      <c r="F17" s="698" t="s">
        <v>397</v>
      </c>
      <c r="G17" s="699">
        <v>66</v>
      </c>
      <c r="H17" s="700">
        <v>1</v>
      </c>
      <c r="I17" s="678"/>
      <c r="J17" s="668"/>
    </row>
    <row r="18" spans="2:10" ht="3.75" customHeight="1" thickBot="1" x14ac:dyDescent="0.25">
      <c r="D18" s="701"/>
      <c r="E18" s="702"/>
      <c r="F18" s="702"/>
      <c r="G18" s="702"/>
      <c r="H18" s="702"/>
      <c r="I18" s="703"/>
    </row>
    <row r="19" spans="2:10" ht="15" customHeight="1" thickTop="1" x14ac:dyDescent="0.2">
      <c r="D19" s="739"/>
      <c r="E19" s="739"/>
      <c r="F19" s="739"/>
      <c r="G19" s="739"/>
      <c r="H19" s="739"/>
      <c r="I19" s="739"/>
      <c r="J19" s="739"/>
    </row>
    <row r="20" spans="2:10" ht="15" x14ac:dyDescent="0.2">
      <c r="D20" s="704" t="s">
        <v>398</v>
      </c>
      <c r="E20" s="705"/>
      <c r="F20" s="706"/>
      <c r="H20" s="706"/>
      <c r="I20" s="706"/>
      <c r="J20" s="707"/>
    </row>
    <row r="21" spans="2:10" ht="15" x14ac:dyDescent="0.2">
      <c r="C21" s="708"/>
      <c r="D21" s="705" t="s">
        <v>403</v>
      </c>
      <c r="F21" s="705"/>
      <c r="G21" s="705"/>
      <c r="H21" s="705"/>
      <c r="I21" s="707"/>
      <c r="J21" s="707"/>
    </row>
    <row r="22" spans="2:10" ht="18" x14ac:dyDescent="0.25">
      <c r="E22" s="709"/>
      <c r="F22" s="710"/>
      <c r="G22" s="710"/>
      <c r="H22" s="710"/>
      <c r="I22" s="711"/>
      <c r="J22" s="711"/>
    </row>
    <row r="23" spans="2:10" ht="18" customHeight="1" x14ac:dyDescent="0.25">
      <c r="E23" s="709"/>
      <c r="F23" s="710"/>
      <c r="G23" s="710"/>
      <c r="H23" s="710"/>
      <c r="I23" s="711"/>
      <c r="J23" s="711"/>
    </row>
    <row r="24" spans="2:10" ht="18" customHeight="1" x14ac:dyDescent="0.25">
      <c r="E24" s="709"/>
      <c r="F24" s="712"/>
      <c r="G24" s="712"/>
      <c r="H24" s="712"/>
      <c r="I24" s="711"/>
      <c r="J24" s="711"/>
    </row>
    <row r="25" spans="2:10" ht="18" customHeight="1" x14ac:dyDescent="0.25">
      <c r="E25" s="711"/>
      <c r="F25" s="712"/>
      <c r="G25" s="712"/>
      <c r="H25" s="712"/>
      <c r="I25" s="711"/>
      <c r="J25" s="711"/>
    </row>
    <row r="26" spans="2:10" ht="18" customHeight="1" x14ac:dyDescent="0.2">
      <c r="E26" s="711"/>
      <c r="F26" s="711"/>
      <c r="G26" s="711"/>
      <c r="H26" s="711"/>
      <c r="I26" s="711"/>
      <c r="J26" s="711"/>
    </row>
    <row r="27" spans="2:10" ht="18" customHeight="1" x14ac:dyDescent="0.2">
      <c r="E27" s="711"/>
      <c r="F27" s="711" t="s">
        <v>86</v>
      </c>
      <c r="G27" s="711"/>
      <c r="H27" s="711"/>
      <c r="I27" s="711"/>
      <c r="J27" s="711"/>
    </row>
    <row r="28" spans="2:10" ht="18" customHeight="1" x14ac:dyDescent="0.2">
      <c r="E28" s="711"/>
      <c r="F28" s="711"/>
      <c r="G28" s="711"/>
      <c r="H28" s="711"/>
      <c r="I28" s="711"/>
      <c r="J28" s="711"/>
    </row>
    <row r="29" spans="2:10" ht="18" customHeight="1" x14ac:dyDescent="0.2">
      <c r="E29" s="711"/>
      <c r="F29" s="711"/>
      <c r="G29" s="711"/>
      <c r="H29" s="711"/>
      <c r="I29" s="711"/>
      <c r="J29" s="711"/>
    </row>
    <row r="30" spans="2:10" ht="18" customHeight="1" x14ac:dyDescent="0.2">
      <c r="E30" s="711"/>
      <c r="F30" s="711"/>
      <c r="G30" s="711"/>
      <c r="H30" s="711"/>
      <c r="I30" s="711"/>
      <c r="J30" s="711"/>
    </row>
    <row r="31" spans="2:10" ht="18" customHeight="1" x14ac:dyDescent="0.2"/>
    <row r="32" spans="2:10"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sheetData>
  <mergeCells count="7">
    <mergeCell ref="B11:C11"/>
    <mergeCell ref="D19:J19"/>
    <mergeCell ref="B3:E3"/>
    <mergeCell ref="D5:I5"/>
    <mergeCell ref="B7:C7"/>
    <mergeCell ref="B9:C9"/>
    <mergeCell ref="B10:C10"/>
  </mergeCells>
  <pageMargins left="1.3779527559055118" right="0" top="1.3779527559055118" bottom="0.98425196850393704" header="0.51181102362204722" footer="0.51181102362204722"/>
  <pageSetup paperSize="9" scale="14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G15:L21"/>
  <sheetViews>
    <sheetView workbookViewId="0">
      <selection activeCell="F26" sqref="F26"/>
    </sheetView>
  </sheetViews>
  <sheetFormatPr defaultRowHeight="12.75" x14ac:dyDescent="0.2"/>
  <cols>
    <col min="8" max="8" width="32" bestFit="1" customWidth="1"/>
  </cols>
  <sheetData>
    <row r="15" spans="7:12" ht="18" x14ac:dyDescent="0.2">
      <c r="G15" s="1"/>
      <c r="H15" s="5" t="s">
        <v>34</v>
      </c>
      <c r="I15" s="4">
        <v>8</v>
      </c>
      <c r="J15" s="4"/>
      <c r="K15" s="1"/>
      <c r="L15" s="1"/>
    </row>
    <row r="16" spans="7:12" ht="18" x14ac:dyDescent="0.2">
      <c r="G16" s="1"/>
      <c r="H16" s="5" t="s">
        <v>35</v>
      </c>
      <c r="I16" s="2">
        <f>50*I15</f>
        <v>400</v>
      </c>
      <c r="J16" s="22"/>
      <c r="K16" s="1"/>
      <c r="L16" s="1"/>
    </row>
    <row r="17" spans="7:12" ht="18" x14ac:dyDescent="0.2">
      <c r="G17" s="1"/>
      <c r="H17" s="5" t="s">
        <v>65</v>
      </c>
      <c r="I17" s="2">
        <f>I16-I16*15%</f>
        <v>340</v>
      </c>
      <c r="J17" s="22"/>
      <c r="K17" s="1"/>
      <c r="L17" s="1"/>
    </row>
    <row r="18" spans="7:12" ht="18" x14ac:dyDescent="0.2">
      <c r="G18" s="4"/>
      <c r="H18" s="5" t="s">
        <v>40</v>
      </c>
      <c r="I18" s="2">
        <f>I17-I17*2%</f>
        <v>333.2</v>
      </c>
      <c r="J18" s="23"/>
      <c r="K18" s="1"/>
      <c r="L18" s="1"/>
    </row>
    <row r="19" spans="7:12" ht="18" x14ac:dyDescent="0.2">
      <c r="H19" s="24" t="s">
        <v>41</v>
      </c>
      <c r="I19" s="2">
        <f>I18/2</f>
        <v>166.6</v>
      </c>
      <c r="J19" s="23"/>
      <c r="K19" s="1"/>
      <c r="L19" s="1"/>
    </row>
    <row r="20" spans="7:12" ht="18" x14ac:dyDescent="0.2">
      <c r="G20" s="2"/>
      <c r="H20" s="5" t="s">
        <v>38</v>
      </c>
      <c r="I20" s="4">
        <f>I19/20</f>
        <v>8.33</v>
      </c>
      <c r="K20" s="1"/>
      <c r="L20" s="1"/>
    </row>
    <row r="21" spans="7:12" ht="18" x14ac:dyDescent="0.2">
      <c r="G21" s="2"/>
      <c r="H21" s="5" t="s">
        <v>36</v>
      </c>
      <c r="I21" s="4">
        <v>8</v>
      </c>
      <c r="K21" s="1"/>
      <c r="L21" s="1"/>
    </row>
  </sheetData>
  <phoneticPr fontId="3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C4:AE70"/>
  <sheetViews>
    <sheetView showGridLines="0" zoomScale="50" zoomScaleNormal="50" workbookViewId="0">
      <selection activeCell="B21" sqref="B21"/>
    </sheetView>
  </sheetViews>
  <sheetFormatPr defaultColWidth="9.140625" defaultRowHeight="14.25" x14ac:dyDescent="0.2"/>
  <cols>
    <col min="1" max="1" width="1.7109375" style="20" customWidth="1"/>
    <col min="2" max="3" width="10.28515625" style="20" customWidth="1"/>
    <col min="4" max="4" width="4.5703125" style="20" customWidth="1"/>
    <col min="5" max="5" width="43.42578125" style="21" customWidth="1"/>
    <col min="6" max="27" width="11.7109375" style="20" customWidth="1"/>
    <col min="28" max="28" width="12.85546875" style="20" customWidth="1"/>
    <col min="29" max="30" width="9.140625" style="20"/>
    <col min="31" max="31" width="4.42578125" style="50" bestFit="1" customWidth="1"/>
    <col min="32" max="16384" width="9.140625" style="20"/>
  </cols>
  <sheetData>
    <row r="4" spans="4:31" ht="3" customHeight="1" thickBot="1" x14ac:dyDescent="0.25"/>
    <row r="5" spans="4:31" ht="21" customHeight="1" thickTop="1" x14ac:dyDescent="0.2">
      <c r="D5" s="746" t="s">
        <v>79</v>
      </c>
      <c r="E5" s="747"/>
      <c r="F5" s="747"/>
      <c r="G5" s="747"/>
      <c r="H5" s="747"/>
      <c r="I5" s="747"/>
      <c r="J5" s="747"/>
      <c r="K5" s="747"/>
      <c r="L5" s="747"/>
      <c r="M5" s="747"/>
      <c r="N5" s="747"/>
      <c r="O5" s="747"/>
      <c r="P5" s="747"/>
      <c r="Q5" s="747"/>
      <c r="R5" s="747"/>
      <c r="S5" s="747"/>
      <c r="T5" s="747"/>
      <c r="U5" s="747"/>
      <c r="V5" s="747"/>
      <c r="W5" s="747"/>
      <c r="X5" s="747"/>
      <c r="Y5" s="747"/>
      <c r="Z5" s="747"/>
      <c r="AA5" s="747"/>
      <c r="AB5" s="748"/>
    </row>
    <row r="6" spans="4:31" x14ac:dyDescent="0.2">
      <c r="D6" s="749"/>
      <c r="E6" s="724"/>
      <c r="F6" s="724"/>
      <c r="G6" s="724"/>
      <c r="H6" s="724"/>
      <c r="I6" s="724"/>
      <c r="J6" s="724"/>
      <c r="K6" s="724"/>
      <c r="L6" s="724"/>
      <c r="M6" s="724"/>
      <c r="N6" s="724"/>
      <c r="O6" s="724"/>
      <c r="P6" s="724"/>
      <c r="Q6" s="724"/>
      <c r="R6" s="724"/>
      <c r="S6" s="724"/>
      <c r="T6" s="724"/>
      <c r="U6" s="724"/>
      <c r="V6" s="724"/>
      <c r="W6" s="724"/>
      <c r="X6" s="724"/>
      <c r="Y6" s="724"/>
      <c r="Z6" s="724"/>
      <c r="AA6" s="724"/>
      <c r="AB6" s="726"/>
    </row>
    <row r="7" spans="4:31" x14ac:dyDescent="0.2">
      <c r="D7" s="749"/>
      <c r="E7" s="724"/>
      <c r="F7" s="724"/>
      <c r="G7" s="724"/>
      <c r="H7" s="724"/>
      <c r="I7" s="724"/>
      <c r="J7" s="724"/>
      <c r="K7" s="724"/>
      <c r="L7" s="724"/>
      <c r="M7" s="724"/>
      <c r="N7" s="724"/>
      <c r="O7" s="724"/>
      <c r="P7" s="724"/>
      <c r="Q7" s="724"/>
      <c r="R7" s="724"/>
      <c r="S7" s="724"/>
      <c r="T7" s="724"/>
      <c r="U7" s="724"/>
      <c r="V7" s="724"/>
      <c r="W7" s="724"/>
      <c r="X7" s="724"/>
      <c r="Y7" s="724"/>
      <c r="Z7" s="724"/>
      <c r="AA7" s="724"/>
      <c r="AB7" s="726"/>
    </row>
    <row r="8" spans="4:31" ht="21.75" customHeight="1" thickBot="1" x14ac:dyDescent="0.25">
      <c r="D8" s="750"/>
      <c r="E8" s="751"/>
      <c r="F8" s="751"/>
      <c r="G8" s="751"/>
      <c r="H8" s="751"/>
      <c r="I8" s="751"/>
      <c r="J8" s="751"/>
      <c r="K8" s="751"/>
      <c r="L8" s="751"/>
      <c r="M8" s="751"/>
      <c r="N8" s="751"/>
      <c r="O8" s="751"/>
      <c r="P8" s="751"/>
      <c r="Q8" s="751"/>
      <c r="R8" s="751"/>
      <c r="S8" s="751"/>
      <c r="T8" s="751"/>
      <c r="U8" s="751"/>
      <c r="V8" s="751"/>
      <c r="W8" s="751"/>
      <c r="X8" s="751"/>
      <c r="Y8" s="751"/>
      <c r="Z8" s="751"/>
      <c r="AA8" s="751"/>
      <c r="AB8" s="752"/>
    </row>
    <row r="9" spans="4:31" ht="2.25" customHeight="1" thickBot="1" x14ac:dyDescent="0.25">
      <c r="D9" s="58"/>
      <c r="E9" s="49"/>
      <c r="F9" s="50"/>
      <c r="G9" s="50"/>
      <c r="H9" s="50"/>
      <c r="I9" s="50"/>
      <c r="J9" s="50"/>
      <c r="K9" s="50"/>
      <c r="L9" s="50"/>
      <c r="M9" s="50"/>
      <c r="N9" s="50"/>
      <c r="O9" s="50"/>
      <c r="P9" s="50"/>
      <c r="Q9" s="50"/>
      <c r="R9" s="50"/>
      <c r="S9" s="50"/>
      <c r="T9" s="50"/>
      <c r="U9" s="50"/>
      <c r="V9" s="50"/>
      <c r="W9" s="50"/>
      <c r="X9" s="50"/>
      <c r="Y9" s="50"/>
      <c r="Z9" s="50"/>
      <c r="AA9" s="50"/>
      <c r="AB9" s="59"/>
    </row>
    <row r="10" spans="4:31" ht="54" customHeight="1" thickBot="1" x14ac:dyDescent="0.25">
      <c r="D10" s="753" t="s">
        <v>80</v>
      </c>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5"/>
    </row>
    <row r="11" spans="4:31" ht="18.75" customHeight="1" thickBot="1" x14ac:dyDescent="0.25">
      <c r="D11" s="756" t="s">
        <v>15</v>
      </c>
      <c r="E11" s="758" t="s">
        <v>8</v>
      </c>
      <c r="F11" s="760" t="s">
        <v>16</v>
      </c>
      <c r="G11" s="761"/>
      <c r="H11" s="762" t="s">
        <v>17</v>
      </c>
      <c r="I11" s="761"/>
      <c r="J11" s="762" t="s">
        <v>18</v>
      </c>
      <c r="K11" s="761"/>
      <c r="L11" s="762" t="s">
        <v>19</v>
      </c>
      <c r="M11" s="761"/>
      <c r="N11" s="762" t="s">
        <v>20</v>
      </c>
      <c r="O11" s="761"/>
      <c r="P11" s="762" t="s">
        <v>21</v>
      </c>
      <c r="Q11" s="761"/>
      <c r="R11" s="762" t="s">
        <v>22</v>
      </c>
      <c r="S11" s="761"/>
      <c r="T11" s="762" t="s">
        <v>23</v>
      </c>
      <c r="U11" s="761"/>
      <c r="V11" s="762" t="s">
        <v>24</v>
      </c>
      <c r="W11" s="761"/>
      <c r="X11" s="762" t="s">
        <v>25</v>
      </c>
      <c r="Y11" s="761"/>
      <c r="Z11" s="762" t="s">
        <v>26</v>
      </c>
      <c r="AA11" s="763"/>
      <c r="AB11" s="60" t="s">
        <v>27</v>
      </c>
    </row>
    <row r="12" spans="4:31" ht="16.5" customHeight="1" thickBot="1" x14ac:dyDescent="0.25">
      <c r="D12" s="757"/>
      <c r="E12" s="759"/>
      <c r="F12" s="26" t="s">
        <v>28</v>
      </c>
      <c r="G12" s="27" t="s">
        <v>29</v>
      </c>
      <c r="H12" s="26" t="s">
        <v>28</v>
      </c>
      <c r="I12" s="28" t="s">
        <v>29</v>
      </c>
      <c r="J12" s="26" t="s">
        <v>28</v>
      </c>
      <c r="K12" s="28" t="s">
        <v>29</v>
      </c>
      <c r="L12" s="26" t="s">
        <v>28</v>
      </c>
      <c r="M12" s="28" t="s">
        <v>29</v>
      </c>
      <c r="N12" s="29" t="s">
        <v>28</v>
      </c>
      <c r="O12" s="30" t="s">
        <v>29</v>
      </c>
      <c r="P12" s="29" t="s">
        <v>28</v>
      </c>
      <c r="Q12" s="27" t="s">
        <v>29</v>
      </c>
      <c r="R12" s="26" t="s">
        <v>28</v>
      </c>
      <c r="S12" s="28" t="s">
        <v>29</v>
      </c>
      <c r="T12" s="26" t="s">
        <v>28</v>
      </c>
      <c r="U12" s="28" t="s">
        <v>29</v>
      </c>
      <c r="V12" s="26" t="s">
        <v>28</v>
      </c>
      <c r="W12" s="28" t="s">
        <v>29</v>
      </c>
      <c r="X12" s="26" t="s">
        <v>28</v>
      </c>
      <c r="Y12" s="28" t="s">
        <v>29</v>
      </c>
      <c r="Z12" s="26" t="s">
        <v>28</v>
      </c>
      <c r="AA12" s="28" t="s">
        <v>29</v>
      </c>
      <c r="AB12" s="61" t="s">
        <v>30</v>
      </c>
    </row>
    <row r="13" spans="4:31" ht="24.95" customHeight="1" x14ac:dyDescent="0.2">
      <c r="D13" s="62">
        <v>1</v>
      </c>
      <c r="E13" s="79" t="s">
        <v>67</v>
      </c>
      <c r="F13" s="395"/>
      <c r="G13" s="396"/>
      <c r="H13" s="32">
        <v>71</v>
      </c>
      <c r="I13" s="31">
        <v>8</v>
      </c>
      <c r="J13" s="32">
        <v>68</v>
      </c>
      <c r="K13" s="31">
        <v>9</v>
      </c>
      <c r="L13" s="32">
        <v>68</v>
      </c>
      <c r="M13" s="31">
        <v>10</v>
      </c>
      <c r="N13" s="32"/>
      <c r="O13" s="31"/>
      <c r="P13" s="32"/>
      <c r="Q13" s="31"/>
      <c r="R13" s="32">
        <v>77</v>
      </c>
      <c r="S13" s="31">
        <v>3</v>
      </c>
      <c r="T13" s="32">
        <v>67</v>
      </c>
      <c r="U13" s="31">
        <v>10</v>
      </c>
      <c r="V13" s="32"/>
      <c r="W13" s="31"/>
      <c r="X13" s="32"/>
      <c r="Y13" s="31"/>
      <c r="Z13" s="32"/>
      <c r="AA13" s="31"/>
      <c r="AB13" s="397">
        <f t="shared" ref="AB13:AB57" si="0">G13+I13+K13+M13+O13+Q13+S13+U13+AE13+W13+Y13+AA13</f>
        <v>40</v>
      </c>
      <c r="AE13" s="56"/>
    </row>
    <row r="14" spans="4:31" ht="24.95" customHeight="1" x14ac:dyDescent="0.2">
      <c r="D14" s="76">
        <v>2</v>
      </c>
      <c r="E14" s="314" t="s">
        <v>39</v>
      </c>
      <c r="F14" s="33"/>
      <c r="G14" s="34"/>
      <c r="H14" s="35"/>
      <c r="I14" s="36"/>
      <c r="J14" s="35"/>
      <c r="K14" s="36"/>
      <c r="L14" s="35">
        <v>74</v>
      </c>
      <c r="M14" s="36">
        <v>5</v>
      </c>
      <c r="N14" s="35"/>
      <c r="O14" s="36"/>
      <c r="P14" s="35">
        <v>69</v>
      </c>
      <c r="Q14" s="36">
        <v>10</v>
      </c>
      <c r="R14" s="35">
        <v>74</v>
      </c>
      <c r="S14" s="36">
        <v>10</v>
      </c>
      <c r="T14" s="35">
        <v>70</v>
      </c>
      <c r="U14" s="36">
        <v>8</v>
      </c>
      <c r="V14" s="35"/>
      <c r="W14" s="36"/>
      <c r="X14" s="35"/>
      <c r="Y14" s="36"/>
      <c r="Z14" s="35"/>
      <c r="AA14" s="36"/>
      <c r="AB14" s="398">
        <f t="shared" si="0"/>
        <v>33</v>
      </c>
      <c r="AE14" s="54"/>
    </row>
    <row r="15" spans="4:31" ht="24.95" customHeight="1" x14ac:dyDescent="0.2">
      <c r="D15" s="76">
        <v>3</v>
      </c>
      <c r="E15" s="39" t="s">
        <v>12</v>
      </c>
      <c r="F15" s="33">
        <v>73</v>
      </c>
      <c r="G15" s="34">
        <v>3</v>
      </c>
      <c r="H15" s="33"/>
      <c r="I15" s="34"/>
      <c r="J15" s="33"/>
      <c r="K15" s="34"/>
      <c r="L15" s="33">
        <v>74</v>
      </c>
      <c r="M15" s="34">
        <v>4</v>
      </c>
      <c r="N15" s="33">
        <v>73</v>
      </c>
      <c r="O15" s="34">
        <v>8</v>
      </c>
      <c r="P15" s="33">
        <v>72</v>
      </c>
      <c r="Q15" s="34">
        <v>7</v>
      </c>
      <c r="R15" s="33">
        <v>74</v>
      </c>
      <c r="S15" s="34">
        <v>9</v>
      </c>
      <c r="T15" s="33"/>
      <c r="U15" s="34"/>
      <c r="V15" s="33"/>
      <c r="W15" s="34"/>
      <c r="X15" s="33"/>
      <c r="Y15" s="34"/>
      <c r="Z15" s="33"/>
      <c r="AA15" s="34"/>
      <c r="AB15" s="399">
        <f t="shared" si="0"/>
        <v>31</v>
      </c>
      <c r="AE15" s="56"/>
    </row>
    <row r="16" spans="4:31" ht="24.95" customHeight="1" x14ac:dyDescent="0.2">
      <c r="D16" s="76">
        <v>4</v>
      </c>
      <c r="E16" s="39" t="s">
        <v>32</v>
      </c>
      <c r="F16" s="37"/>
      <c r="G16" s="40"/>
      <c r="H16" s="33">
        <v>73</v>
      </c>
      <c r="I16" s="34">
        <v>2</v>
      </c>
      <c r="J16" s="33">
        <v>73</v>
      </c>
      <c r="K16" s="34">
        <v>1</v>
      </c>
      <c r="L16" s="33">
        <v>71</v>
      </c>
      <c r="M16" s="34">
        <v>9</v>
      </c>
      <c r="N16" s="33"/>
      <c r="O16" s="34"/>
      <c r="P16" s="33"/>
      <c r="Q16" s="34"/>
      <c r="R16" s="33"/>
      <c r="S16" s="34"/>
      <c r="T16" s="33">
        <v>69</v>
      </c>
      <c r="U16" s="34">
        <v>9</v>
      </c>
      <c r="V16" s="33"/>
      <c r="W16" s="34"/>
      <c r="X16" s="33"/>
      <c r="Y16" s="34"/>
      <c r="Z16" s="33"/>
      <c r="AA16" s="34"/>
      <c r="AB16" s="399">
        <f t="shared" si="0"/>
        <v>21</v>
      </c>
      <c r="AE16" s="54"/>
    </row>
    <row r="17" spans="3:31" ht="24.95" customHeight="1" x14ac:dyDescent="0.2">
      <c r="D17" s="76">
        <v>5</v>
      </c>
      <c r="E17" s="41" t="s">
        <v>81</v>
      </c>
      <c r="F17" s="37"/>
      <c r="G17" s="34"/>
      <c r="H17" s="33">
        <v>73</v>
      </c>
      <c r="I17" s="34">
        <v>1</v>
      </c>
      <c r="J17" s="33"/>
      <c r="K17" s="34"/>
      <c r="L17" s="33"/>
      <c r="M17" s="34"/>
      <c r="N17" s="33">
        <v>74</v>
      </c>
      <c r="O17" s="34">
        <v>4</v>
      </c>
      <c r="P17" s="33">
        <v>69</v>
      </c>
      <c r="Q17" s="34">
        <v>8</v>
      </c>
      <c r="R17" s="33">
        <v>76</v>
      </c>
      <c r="S17" s="34">
        <v>7</v>
      </c>
      <c r="T17" s="33"/>
      <c r="U17" s="34"/>
      <c r="V17" s="33"/>
      <c r="W17" s="34"/>
      <c r="X17" s="33"/>
      <c r="Y17" s="34"/>
      <c r="Z17" s="33"/>
      <c r="AA17" s="34"/>
      <c r="AB17" s="399">
        <f t="shared" si="0"/>
        <v>20</v>
      </c>
      <c r="AE17" s="56"/>
    </row>
    <row r="18" spans="3:31" ht="24.95" customHeight="1" x14ac:dyDescent="0.2">
      <c r="D18" s="76">
        <v>6</v>
      </c>
      <c r="E18" s="314" t="s">
        <v>48</v>
      </c>
      <c r="F18" s="33">
        <v>71</v>
      </c>
      <c r="G18" s="34">
        <v>8</v>
      </c>
      <c r="H18" s="33"/>
      <c r="I18" s="34"/>
      <c r="J18" s="33"/>
      <c r="K18" s="34"/>
      <c r="L18" s="33"/>
      <c r="M18" s="34"/>
      <c r="N18" s="33">
        <v>74</v>
      </c>
      <c r="O18" s="34">
        <v>5</v>
      </c>
      <c r="P18" s="33">
        <v>73</v>
      </c>
      <c r="Q18" s="34">
        <v>6</v>
      </c>
      <c r="R18" s="33"/>
      <c r="S18" s="34"/>
      <c r="T18" s="33"/>
      <c r="U18" s="34"/>
      <c r="V18" s="33"/>
      <c r="W18" s="34"/>
      <c r="X18" s="33"/>
      <c r="Y18" s="34"/>
      <c r="Z18" s="33"/>
      <c r="AA18" s="34"/>
      <c r="AB18" s="399">
        <f t="shared" si="0"/>
        <v>19</v>
      </c>
      <c r="AE18" s="54"/>
    </row>
    <row r="19" spans="3:31" ht="24.95" customHeight="1" x14ac:dyDescent="0.2">
      <c r="D19" s="76">
        <v>7</v>
      </c>
      <c r="E19" s="314" t="s">
        <v>60</v>
      </c>
      <c r="F19" s="33"/>
      <c r="G19" s="34"/>
      <c r="H19" s="33">
        <v>70</v>
      </c>
      <c r="I19" s="34">
        <v>9</v>
      </c>
      <c r="J19" s="33">
        <v>71</v>
      </c>
      <c r="K19" s="34">
        <v>6</v>
      </c>
      <c r="L19" s="33"/>
      <c r="M19" s="34"/>
      <c r="N19" s="33"/>
      <c r="O19" s="34"/>
      <c r="P19" s="33">
        <v>74</v>
      </c>
      <c r="Q19" s="34">
        <v>2</v>
      </c>
      <c r="R19" s="33"/>
      <c r="S19" s="34"/>
      <c r="T19" s="33"/>
      <c r="U19" s="34"/>
      <c r="V19" s="33"/>
      <c r="W19" s="34"/>
      <c r="X19" s="33"/>
      <c r="Y19" s="34"/>
      <c r="Z19" s="33"/>
      <c r="AA19" s="34"/>
      <c r="AB19" s="399">
        <f t="shared" si="0"/>
        <v>17</v>
      </c>
      <c r="AE19" s="56"/>
    </row>
    <row r="20" spans="3:31" ht="24.95" customHeight="1" x14ac:dyDescent="0.2">
      <c r="D20" s="76">
        <v>8</v>
      </c>
      <c r="E20" s="314" t="s">
        <v>85</v>
      </c>
      <c r="F20" s="33">
        <v>70</v>
      </c>
      <c r="G20" s="34">
        <v>9</v>
      </c>
      <c r="H20" s="33">
        <v>72</v>
      </c>
      <c r="I20" s="34">
        <v>3</v>
      </c>
      <c r="J20" s="33">
        <v>72</v>
      </c>
      <c r="K20" s="34">
        <v>4</v>
      </c>
      <c r="L20" s="33"/>
      <c r="M20" s="34"/>
      <c r="N20" s="33"/>
      <c r="O20" s="34"/>
      <c r="P20" s="33"/>
      <c r="Q20" s="34"/>
      <c r="R20" s="33"/>
      <c r="S20" s="34"/>
      <c r="T20" s="33"/>
      <c r="U20" s="34"/>
      <c r="V20" s="33"/>
      <c r="W20" s="34"/>
      <c r="X20" s="33"/>
      <c r="Y20" s="34"/>
      <c r="Z20" s="33"/>
      <c r="AA20" s="34"/>
      <c r="AB20" s="399">
        <f t="shared" si="0"/>
        <v>16</v>
      </c>
      <c r="AE20" s="54"/>
    </row>
    <row r="21" spans="3:31" ht="24.95" customHeight="1" x14ac:dyDescent="0.2">
      <c r="D21" s="76">
        <v>9</v>
      </c>
      <c r="E21" s="41" t="s">
        <v>93</v>
      </c>
      <c r="F21" s="37"/>
      <c r="G21" s="34"/>
      <c r="H21" s="33"/>
      <c r="I21" s="34"/>
      <c r="J21" s="33">
        <v>72</v>
      </c>
      <c r="K21" s="34">
        <v>5</v>
      </c>
      <c r="L21" s="33"/>
      <c r="M21" s="34"/>
      <c r="N21" s="33">
        <v>72</v>
      </c>
      <c r="O21" s="34">
        <v>10</v>
      </c>
      <c r="P21" s="33"/>
      <c r="Q21" s="34"/>
      <c r="R21" s="33"/>
      <c r="S21" s="34"/>
      <c r="T21" s="33"/>
      <c r="U21" s="34"/>
      <c r="V21" s="33"/>
      <c r="W21" s="34"/>
      <c r="X21" s="33"/>
      <c r="Y21" s="34"/>
      <c r="Z21" s="33"/>
      <c r="AA21" s="34"/>
      <c r="AB21" s="399">
        <f t="shared" si="0"/>
        <v>15</v>
      </c>
      <c r="AE21" s="56"/>
    </row>
    <row r="22" spans="3:31" ht="24.95" customHeight="1" x14ac:dyDescent="0.2">
      <c r="D22" s="76">
        <v>10</v>
      </c>
      <c r="E22" s="390" t="s">
        <v>51</v>
      </c>
      <c r="F22" s="33"/>
      <c r="G22" s="34"/>
      <c r="H22" s="33"/>
      <c r="I22" s="34"/>
      <c r="J22" s="33"/>
      <c r="K22" s="34"/>
      <c r="L22" s="33">
        <v>74</v>
      </c>
      <c r="M22" s="34">
        <v>1</v>
      </c>
      <c r="N22" s="33">
        <v>72</v>
      </c>
      <c r="O22" s="34">
        <v>9</v>
      </c>
      <c r="P22" s="33"/>
      <c r="Q22" s="34"/>
      <c r="R22" s="33">
        <v>76</v>
      </c>
      <c r="S22" s="34">
        <v>4</v>
      </c>
      <c r="T22" s="33"/>
      <c r="U22" s="34"/>
      <c r="V22" s="33"/>
      <c r="W22" s="34"/>
      <c r="X22" s="33"/>
      <c r="Y22" s="34"/>
      <c r="Z22" s="33"/>
      <c r="AA22" s="34"/>
      <c r="AB22" s="399">
        <f t="shared" si="0"/>
        <v>14</v>
      </c>
      <c r="AE22" s="54"/>
    </row>
    <row r="23" spans="3:31" ht="24.95" customHeight="1" x14ac:dyDescent="0.2">
      <c r="D23" s="76">
        <v>11</v>
      </c>
      <c r="E23" s="38" t="s">
        <v>133</v>
      </c>
      <c r="F23" s="37"/>
      <c r="G23" s="45"/>
      <c r="H23" s="99"/>
      <c r="I23" s="34"/>
      <c r="J23" s="33"/>
      <c r="K23" s="34"/>
      <c r="L23" s="33"/>
      <c r="M23" s="34"/>
      <c r="N23" s="33">
        <v>73</v>
      </c>
      <c r="O23" s="34">
        <v>7</v>
      </c>
      <c r="P23" s="33"/>
      <c r="Q23" s="34"/>
      <c r="R23" s="33"/>
      <c r="S23" s="34"/>
      <c r="T23" s="33">
        <v>74</v>
      </c>
      <c r="U23" s="34">
        <v>7</v>
      </c>
      <c r="V23" s="33"/>
      <c r="W23" s="34"/>
      <c r="X23" s="33"/>
      <c r="Y23" s="34"/>
      <c r="Z23" s="33"/>
      <c r="AA23" s="34"/>
      <c r="AB23" s="399">
        <f t="shared" si="0"/>
        <v>14</v>
      </c>
      <c r="AE23" s="55"/>
    </row>
    <row r="24" spans="3:31" ht="24.95" customHeight="1" x14ac:dyDescent="0.2">
      <c r="D24" s="76">
        <v>12</v>
      </c>
      <c r="E24" s="41" t="s">
        <v>10</v>
      </c>
      <c r="F24" s="37">
        <v>72</v>
      </c>
      <c r="G24" s="45">
        <v>7</v>
      </c>
      <c r="H24" s="99"/>
      <c r="I24" s="34"/>
      <c r="J24" s="33"/>
      <c r="K24" s="34"/>
      <c r="L24" s="33"/>
      <c r="M24" s="34"/>
      <c r="N24" s="33"/>
      <c r="O24" s="34"/>
      <c r="P24" s="33"/>
      <c r="Q24" s="34"/>
      <c r="R24" s="33">
        <v>76</v>
      </c>
      <c r="S24" s="34">
        <v>5</v>
      </c>
      <c r="T24" s="33"/>
      <c r="U24" s="34"/>
      <c r="V24" s="33"/>
      <c r="W24" s="34"/>
      <c r="X24" s="33"/>
      <c r="Y24" s="34"/>
      <c r="Z24" s="33"/>
      <c r="AA24" s="34"/>
      <c r="AB24" s="399">
        <f t="shared" si="0"/>
        <v>12</v>
      </c>
      <c r="AE24" s="55"/>
    </row>
    <row r="25" spans="3:31" ht="24.95" customHeight="1" x14ac:dyDescent="0.2">
      <c r="D25" s="76">
        <v>13</v>
      </c>
      <c r="E25" s="41" t="s">
        <v>192</v>
      </c>
      <c r="F25" s="37"/>
      <c r="G25" s="45"/>
      <c r="H25" s="99"/>
      <c r="I25" s="34"/>
      <c r="J25" s="33"/>
      <c r="K25" s="34"/>
      <c r="L25" s="33">
        <v>72</v>
      </c>
      <c r="M25" s="34">
        <v>8</v>
      </c>
      <c r="N25" s="33"/>
      <c r="O25" s="34"/>
      <c r="P25" s="33"/>
      <c r="Q25" s="34"/>
      <c r="R25" s="33"/>
      <c r="S25" s="34"/>
      <c r="T25" s="33">
        <v>76</v>
      </c>
      <c r="U25" s="34">
        <v>4</v>
      </c>
      <c r="V25" s="33"/>
      <c r="W25" s="34"/>
      <c r="X25" s="33"/>
      <c r="Y25" s="34"/>
      <c r="Z25" s="33"/>
      <c r="AA25" s="34"/>
      <c r="AB25" s="399">
        <f t="shared" si="0"/>
        <v>12</v>
      </c>
      <c r="AE25" s="55"/>
    </row>
    <row r="26" spans="3:31" ht="24.95" customHeight="1" x14ac:dyDescent="0.2">
      <c r="D26" s="76">
        <v>14</v>
      </c>
      <c r="E26" s="314" t="s">
        <v>53</v>
      </c>
      <c r="F26" s="33">
        <v>73</v>
      </c>
      <c r="G26" s="45">
        <v>4</v>
      </c>
      <c r="H26" s="99"/>
      <c r="I26" s="34"/>
      <c r="J26" s="33">
        <v>71</v>
      </c>
      <c r="K26" s="34">
        <v>7</v>
      </c>
      <c r="L26" s="33"/>
      <c r="M26" s="34"/>
      <c r="N26" s="33"/>
      <c r="O26" s="34"/>
      <c r="P26" s="33"/>
      <c r="Q26" s="34"/>
      <c r="R26" s="33"/>
      <c r="S26" s="34"/>
      <c r="T26" s="33"/>
      <c r="U26" s="34"/>
      <c r="V26" s="33"/>
      <c r="W26" s="34"/>
      <c r="X26" s="33"/>
      <c r="Y26" s="34"/>
      <c r="Z26" s="33"/>
      <c r="AA26" s="34"/>
      <c r="AB26" s="399">
        <f t="shared" si="0"/>
        <v>11</v>
      </c>
      <c r="AE26" s="55"/>
    </row>
    <row r="27" spans="3:31" ht="24.95" customHeight="1" x14ac:dyDescent="0.2">
      <c r="D27" s="76">
        <v>15</v>
      </c>
      <c r="E27" s="314" t="s">
        <v>90</v>
      </c>
      <c r="F27" s="33"/>
      <c r="G27" s="45"/>
      <c r="H27" s="99">
        <v>64</v>
      </c>
      <c r="I27" s="34">
        <v>10</v>
      </c>
      <c r="J27" s="33"/>
      <c r="K27" s="34"/>
      <c r="L27" s="33"/>
      <c r="M27" s="34"/>
      <c r="N27" s="33"/>
      <c r="O27" s="34"/>
      <c r="P27" s="33"/>
      <c r="Q27" s="34"/>
      <c r="R27" s="33"/>
      <c r="S27" s="34"/>
      <c r="T27" s="33"/>
      <c r="U27" s="34"/>
      <c r="V27" s="33"/>
      <c r="W27" s="34"/>
      <c r="X27" s="33"/>
      <c r="Y27" s="34"/>
      <c r="Z27" s="33"/>
      <c r="AA27" s="34"/>
      <c r="AB27" s="399">
        <f t="shared" si="0"/>
        <v>10</v>
      </c>
      <c r="AE27" s="55"/>
    </row>
    <row r="28" spans="3:31" ht="24.95" customHeight="1" x14ac:dyDescent="0.2">
      <c r="D28" s="76">
        <v>16</v>
      </c>
      <c r="E28" s="39" t="s">
        <v>84</v>
      </c>
      <c r="F28" s="37">
        <v>64</v>
      </c>
      <c r="G28" s="45">
        <v>10</v>
      </c>
      <c r="H28" s="220"/>
      <c r="I28" s="34"/>
      <c r="J28" s="33"/>
      <c r="K28" s="34"/>
      <c r="L28" s="33"/>
      <c r="M28" s="34"/>
      <c r="N28" s="33"/>
      <c r="O28" s="34"/>
      <c r="P28" s="33"/>
      <c r="Q28" s="34"/>
      <c r="R28" s="33"/>
      <c r="S28" s="34"/>
      <c r="T28" s="33"/>
      <c r="U28" s="34"/>
      <c r="V28" s="33"/>
      <c r="W28" s="34"/>
      <c r="X28" s="33"/>
      <c r="Y28" s="34"/>
      <c r="Z28" s="33"/>
      <c r="AA28" s="34"/>
      <c r="AB28" s="399">
        <f t="shared" si="0"/>
        <v>10</v>
      </c>
      <c r="AE28" s="55"/>
    </row>
    <row r="29" spans="3:31" ht="24.95" customHeight="1" x14ac:dyDescent="0.2">
      <c r="D29" s="76">
        <v>17</v>
      </c>
      <c r="E29" s="39" t="s">
        <v>14</v>
      </c>
      <c r="F29" s="37"/>
      <c r="G29" s="46"/>
      <c r="H29" s="99"/>
      <c r="I29" s="34"/>
      <c r="J29" s="33">
        <v>67</v>
      </c>
      <c r="K29" s="34">
        <v>10</v>
      </c>
      <c r="L29" s="33"/>
      <c r="M29" s="34"/>
      <c r="N29" s="33"/>
      <c r="O29" s="34"/>
      <c r="P29" s="33"/>
      <c r="Q29" s="34"/>
      <c r="R29" s="33"/>
      <c r="S29" s="34"/>
      <c r="T29" s="33"/>
      <c r="U29" s="34"/>
      <c r="V29" s="33"/>
      <c r="W29" s="34"/>
      <c r="X29" s="33"/>
      <c r="Y29" s="34"/>
      <c r="Z29" s="33"/>
      <c r="AA29" s="34"/>
      <c r="AB29" s="399">
        <f t="shared" si="0"/>
        <v>10</v>
      </c>
      <c r="AE29" s="55"/>
    </row>
    <row r="30" spans="3:31" ht="24.95" customHeight="1" x14ac:dyDescent="0.2">
      <c r="D30" s="76">
        <v>18</v>
      </c>
      <c r="E30" s="314" t="s">
        <v>46</v>
      </c>
      <c r="F30" s="33"/>
      <c r="G30" s="45"/>
      <c r="H30" s="99"/>
      <c r="I30" s="34"/>
      <c r="J30" s="33"/>
      <c r="K30" s="34"/>
      <c r="L30" s="33"/>
      <c r="M30" s="34"/>
      <c r="N30" s="33"/>
      <c r="O30" s="34"/>
      <c r="P30" s="33">
        <v>69</v>
      </c>
      <c r="Q30" s="34">
        <v>9</v>
      </c>
      <c r="R30" s="33"/>
      <c r="S30" s="34"/>
      <c r="T30" s="33"/>
      <c r="U30" s="34"/>
      <c r="V30" s="33"/>
      <c r="W30" s="34"/>
      <c r="X30" s="33"/>
      <c r="Y30" s="34"/>
      <c r="Z30" s="33"/>
      <c r="AA30" s="34"/>
      <c r="AB30" s="399">
        <f t="shared" si="0"/>
        <v>9</v>
      </c>
      <c r="AE30" s="55"/>
    </row>
    <row r="31" spans="3:31" ht="24.95" customHeight="1" x14ac:dyDescent="0.2">
      <c r="C31" s="50"/>
      <c r="D31" s="76">
        <v>19</v>
      </c>
      <c r="E31" s="78" t="s">
        <v>70</v>
      </c>
      <c r="F31" s="37"/>
      <c r="G31" s="46"/>
      <c r="H31" s="33"/>
      <c r="I31" s="34"/>
      <c r="J31" s="33"/>
      <c r="K31" s="34"/>
      <c r="L31" s="33">
        <v>74</v>
      </c>
      <c r="M31" s="34">
        <v>3</v>
      </c>
      <c r="N31" s="33"/>
      <c r="O31" s="34"/>
      <c r="P31" s="33"/>
      <c r="Q31" s="34"/>
      <c r="R31" s="33"/>
      <c r="S31" s="34"/>
      <c r="T31" s="33">
        <v>75</v>
      </c>
      <c r="U31" s="34">
        <v>6</v>
      </c>
      <c r="V31" s="33"/>
      <c r="W31" s="34"/>
      <c r="X31" s="33"/>
      <c r="Y31" s="34"/>
      <c r="Z31" s="33"/>
      <c r="AA31" s="34"/>
      <c r="AB31" s="399">
        <f t="shared" si="0"/>
        <v>9</v>
      </c>
      <c r="AE31" s="55"/>
    </row>
    <row r="32" spans="3:31" ht="24.95" customHeight="1" x14ac:dyDescent="0.2">
      <c r="D32" s="76">
        <v>20</v>
      </c>
      <c r="E32" s="38" t="s">
        <v>191</v>
      </c>
      <c r="F32" s="48"/>
      <c r="G32" s="47"/>
      <c r="H32" s="48"/>
      <c r="I32" s="43"/>
      <c r="J32" s="48"/>
      <c r="K32" s="43"/>
      <c r="L32" s="48">
        <v>73</v>
      </c>
      <c r="M32" s="43">
        <v>7</v>
      </c>
      <c r="N32" s="48"/>
      <c r="O32" s="43"/>
      <c r="P32" s="48"/>
      <c r="Q32" s="43"/>
      <c r="R32" s="48">
        <v>77</v>
      </c>
      <c r="S32" s="43">
        <v>2</v>
      </c>
      <c r="T32" s="48"/>
      <c r="U32" s="43"/>
      <c r="V32" s="48"/>
      <c r="W32" s="43"/>
      <c r="X32" s="48"/>
      <c r="Y32" s="43"/>
      <c r="Z32" s="48"/>
      <c r="AA32" s="43"/>
      <c r="AB32" s="400">
        <f t="shared" si="0"/>
        <v>9</v>
      </c>
      <c r="AE32" s="55"/>
    </row>
    <row r="33" spans="4:31" ht="24.95" customHeight="1" x14ac:dyDescent="0.2">
      <c r="D33" s="76">
        <v>21</v>
      </c>
      <c r="E33" s="314" t="s">
        <v>127</v>
      </c>
      <c r="F33" s="33"/>
      <c r="G33" s="45"/>
      <c r="H33" s="33"/>
      <c r="I33" s="34"/>
      <c r="J33" s="33"/>
      <c r="K33" s="34"/>
      <c r="L33" s="33"/>
      <c r="M33" s="34"/>
      <c r="N33" s="33"/>
      <c r="O33" s="34"/>
      <c r="P33" s="33"/>
      <c r="Q33" s="34"/>
      <c r="R33" s="33">
        <v>75</v>
      </c>
      <c r="S33" s="34">
        <v>8</v>
      </c>
      <c r="T33" s="33"/>
      <c r="U33" s="34"/>
      <c r="V33" s="33"/>
      <c r="W33" s="34"/>
      <c r="X33" s="33"/>
      <c r="Y33" s="34"/>
      <c r="Z33" s="33"/>
      <c r="AA33" s="34"/>
      <c r="AB33" s="399">
        <f t="shared" si="0"/>
        <v>8</v>
      </c>
      <c r="AE33" s="55"/>
    </row>
    <row r="34" spans="4:31" ht="24.95" customHeight="1" x14ac:dyDescent="0.2">
      <c r="D34" s="76">
        <v>22</v>
      </c>
      <c r="E34" s="41" t="s">
        <v>47</v>
      </c>
      <c r="F34" s="37"/>
      <c r="G34" s="45"/>
      <c r="H34" s="33"/>
      <c r="I34" s="34"/>
      <c r="J34" s="33">
        <v>71</v>
      </c>
      <c r="K34" s="34">
        <v>8</v>
      </c>
      <c r="L34" s="33"/>
      <c r="M34" s="34"/>
      <c r="N34" s="33"/>
      <c r="O34" s="34"/>
      <c r="P34" s="33"/>
      <c r="Q34" s="34"/>
      <c r="R34" s="33"/>
      <c r="S34" s="34"/>
      <c r="T34" s="33"/>
      <c r="U34" s="34"/>
      <c r="V34" s="33"/>
      <c r="W34" s="34"/>
      <c r="X34" s="33"/>
      <c r="Y34" s="34"/>
      <c r="Z34" s="33"/>
      <c r="AA34" s="34"/>
      <c r="AB34" s="399">
        <f t="shared" si="0"/>
        <v>8</v>
      </c>
      <c r="AE34" s="55"/>
    </row>
    <row r="35" spans="4:31" ht="24.95" customHeight="1" x14ac:dyDescent="0.2">
      <c r="D35" s="76">
        <v>23</v>
      </c>
      <c r="E35" s="314" t="s">
        <v>71</v>
      </c>
      <c r="F35" s="33"/>
      <c r="G35" s="45"/>
      <c r="H35" s="33">
        <v>71</v>
      </c>
      <c r="I35" s="34">
        <v>7</v>
      </c>
      <c r="J35" s="33"/>
      <c r="K35" s="34"/>
      <c r="L35" s="33"/>
      <c r="M35" s="34"/>
      <c r="N35" s="33"/>
      <c r="O35" s="34"/>
      <c r="P35" s="33"/>
      <c r="Q35" s="34"/>
      <c r="R35" s="33"/>
      <c r="S35" s="34"/>
      <c r="T35" s="33"/>
      <c r="U35" s="34"/>
      <c r="V35" s="33"/>
      <c r="W35" s="34"/>
      <c r="X35" s="33"/>
      <c r="Y35" s="34"/>
      <c r="Z35" s="33"/>
      <c r="AA35" s="34"/>
      <c r="AB35" s="399">
        <f t="shared" si="0"/>
        <v>7</v>
      </c>
    </row>
    <row r="36" spans="4:31" ht="24.95" customHeight="1" x14ac:dyDescent="0.2">
      <c r="D36" s="76">
        <v>24</v>
      </c>
      <c r="E36" s="38" t="s">
        <v>11</v>
      </c>
      <c r="F36" s="48">
        <v>73</v>
      </c>
      <c r="G36" s="47">
        <v>2</v>
      </c>
      <c r="H36" s="48"/>
      <c r="I36" s="43"/>
      <c r="J36" s="48"/>
      <c r="K36" s="43"/>
      <c r="L36" s="48"/>
      <c r="M36" s="43"/>
      <c r="N36" s="48"/>
      <c r="O36" s="43"/>
      <c r="P36" s="48">
        <v>73</v>
      </c>
      <c r="Q36" s="43">
        <v>5</v>
      </c>
      <c r="R36" s="48"/>
      <c r="S36" s="43"/>
      <c r="T36" s="48"/>
      <c r="U36" s="43"/>
      <c r="V36" s="48"/>
      <c r="W36" s="43"/>
      <c r="X36" s="48"/>
      <c r="Y36" s="43"/>
      <c r="Z36" s="48"/>
      <c r="AA36" s="43"/>
      <c r="AB36" s="400">
        <f t="shared" si="0"/>
        <v>7</v>
      </c>
    </row>
    <row r="37" spans="4:31" ht="24.95" customHeight="1" x14ac:dyDescent="0.2">
      <c r="D37" s="76">
        <v>25</v>
      </c>
      <c r="E37" s="41" t="s">
        <v>138</v>
      </c>
      <c r="F37" s="37"/>
      <c r="G37" s="45"/>
      <c r="H37" s="33"/>
      <c r="I37" s="34"/>
      <c r="J37" s="33"/>
      <c r="K37" s="34"/>
      <c r="L37" s="33"/>
      <c r="M37" s="34"/>
      <c r="N37" s="33">
        <v>73</v>
      </c>
      <c r="O37" s="34">
        <v>6</v>
      </c>
      <c r="P37" s="33"/>
      <c r="Q37" s="34"/>
      <c r="R37" s="33"/>
      <c r="S37" s="34"/>
      <c r="T37" s="33"/>
      <c r="U37" s="34"/>
      <c r="V37" s="33"/>
      <c r="W37" s="34"/>
      <c r="X37" s="33"/>
      <c r="Y37" s="34"/>
      <c r="Z37" s="33"/>
      <c r="AA37" s="34"/>
      <c r="AB37" s="399">
        <f t="shared" si="0"/>
        <v>6</v>
      </c>
    </row>
    <row r="38" spans="4:31" ht="24.95" customHeight="1" x14ac:dyDescent="0.2">
      <c r="D38" s="76">
        <v>26</v>
      </c>
      <c r="E38" s="78" t="s">
        <v>63</v>
      </c>
      <c r="F38" s="42"/>
      <c r="G38" s="198"/>
      <c r="H38" s="48"/>
      <c r="I38" s="43"/>
      <c r="J38" s="48"/>
      <c r="K38" s="43"/>
      <c r="L38" s="48">
        <v>73</v>
      </c>
      <c r="M38" s="43">
        <v>6</v>
      </c>
      <c r="N38" s="48"/>
      <c r="O38" s="43"/>
      <c r="P38" s="48"/>
      <c r="Q38" s="43"/>
      <c r="R38" s="48"/>
      <c r="S38" s="43"/>
      <c r="T38" s="48"/>
      <c r="U38" s="43"/>
      <c r="V38" s="48"/>
      <c r="W38" s="43"/>
      <c r="X38" s="48"/>
      <c r="Y38" s="43"/>
      <c r="Z38" s="48"/>
      <c r="AA38" s="43"/>
      <c r="AB38" s="400">
        <f t="shared" si="0"/>
        <v>6</v>
      </c>
    </row>
    <row r="39" spans="4:31" ht="24.95" customHeight="1" x14ac:dyDescent="0.2">
      <c r="D39" s="76">
        <v>27</v>
      </c>
      <c r="E39" s="41" t="s">
        <v>177</v>
      </c>
      <c r="F39" s="37"/>
      <c r="G39" s="46"/>
      <c r="H39" s="33"/>
      <c r="I39" s="34"/>
      <c r="J39" s="33"/>
      <c r="K39" s="34"/>
      <c r="L39" s="33"/>
      <c r="M39" s="34"/>
      <c r="N39" s="33"/>
      <c r="O39" s="34"/>
      <c r="P39" s="33"/>
      <c r="Q39" s="34"/>
      <c r="R39" s="33">
        <v>76</v>
      </c>
      <c r="S39" s="34">
        <v>6</v>
      </c>
      <c r="T39" s="33"/>
      <c r="U39" s="34"/>
      <c r="V39" s="33"/>
      <c r="W39" s="34"/>
      <c r="X39" s="33"/>
      <c r="Y39" s="34"/>
      <c r="Z39" s="33"/>
      <c r="AA39" s="34"/>
      <c r="AB39" s="399">
        <f t="shared" si="0"/>
        <v>6</v>
      </c>
    </row>
    <row r="40" spans="4:31" ht="24.95" customHeight="1" x14ac:dyDescent="0.2">
      <c r="D40" s="76">
        <v>28</v>
      </c>
      <c r="E40" s="314" t="s">
        <v>88</v>
      </c>
      <c r="F40" s="33"/>
      <c r="G40" s="45"/>
      <c r="H40" s="33">
        <v>71</v>
      </c>
      <c r="I40" s="34">
        <v>6</v>
      </c>
      <c r="J40" s="33"/>
      <c r="K40" s="34"/>
      <c r="L40" s="33"/>
      <c r="M40" s="34"/>
      <c r="N40" s="33"/>
      <c r="O40" s="34"/>
      <c r="P40" s="33"/>
      <c r="Q40" s="34"/>
      <c r="R40" s="33"/>
      <c r="S40" s="34"/>
      <c r="T40" s="33"/>
      <c r="U40" s="34"/>
      <c r="V40" s="33"/>
      <c r="W40" s="34"/>
      <c r="X40" s="33"/>
      <c r="Y40" s="34"/>
      <c r="Z40" s="33"/>
      <c r="AA40" s="34"/>
      <c r="AB40" s="399">
        <f t="shared" si="0"/>
        <v>6</v>
      </c>
    </row>
    <row r="41" spans="4:31" ht="24.95" customHeight="1" x14ac:dyDescent="0.2">
      <c r="D41" s="76">
        <v>29</v>
      </c>
      <c r="E41" s="314" t="s">
        <v>77</v>
      </c>
      <c r="F41" s="33">
        <v>72</v>
      </c>
      <c r="G41" s="45">
        <v>6</v>
      </c>
      <c r="H41" s="33"/>
      <c r="I41" s="34"/>
      <c r="J41" s="33"/>
      <c r="K41" s="34"/>
      <c r="L41" s="33"/>
      <c r="M41" s="34"/>
      <c r="N41" s="33"/>
      <c r="O41" s="34"/>
      <c r="P41" s="33"/>
      <c r="Q41" s="34"/>
      <c r="R41" s="33"/>
      <c r="S41" s="34"/>
      <c r="T41" s="33"/>
      <c r="U41" s="34"/>
      <c r="V41" s="33"/>
      <c r="W41" s="34"/>
      <c r="X41" s="33"/>
      <c r="Y41" s="34"/>
      <c r="Z41" s="33"/>
      <c r="AA41" s="34"/>
      <c r="AB41" s="399">
        <f t="shared" si="0"/>
        <v>6</v>
      </c>
    </row>
    <row r="42" spans="4:31" ht="24.95" customHeight="1" x14ac:dyDescent="0.2">
      <c r="D42" s="76">
        <v>30</v>
      </c>
      <c r="E42" s="39" t="s">
        <v>55</v>
      </c>
      <c r="F42" s="37"/>
      <c r="G42" s="45"/>
      <c r="H42" s="37">
        <v>72</v>
      </c>
      <c r="I42" s="34">
        <v>5</v>
      </c>
      <c r="J42" s="33"/>
      <c r="K42" s="34"/>
      <c r="L42" s="33"/>
      <c r="M42" s="34"/>
      <c r="N42" s="33"/>
      <c r="O42" s="34"/>
      <c r="P42" s="33"/>
      <c r="Q42" s="34"/>
      <c r="R42" s="50"/>
      <c r="S42" s="34"/>
      <c r="T42" s="33"/>
      <c r="U42" s="34"/>
      <c r="V42" s="33"/>
      <c r="W42" s="34"/>
      <c r="X42" s="33"/>
      <c r="Y42" s="34"/>
      <c r="Z42" s="33"/>
      <c r="AA42" s="34"/>
      <c r="AB42" s="399">
        <f t="shared" si="0"/>
        <v>5</v>
      </c>
    </row>
    <row r="43" spans="4:31" ht="24.95" customHeight="1" x14ac:dyDescent="0.2">
      <c r="D43" s="76">
        <v>31</v>
      </c>
      <c r="E43" s="41" t="s">
        <v>368</v>
      </c>
      <c r="F43" s="37"/>
      <c r="G43" s="45"/>
      <c r="H43" s="33"/>
      <c r="I43" s="34"/>
      <c r="J43" s="33"/>
      <c r="K43" s="34"/>
      <c r="L43" s="33"/>
      <c r="M43" s="34"/>
      <c r="N43" s="33"/>
      <c r="O43" s="34"/>
      <c r="P43" s="33"/>
      <c r="Q43" s="34"/>
      <c r="R43" s="33"/>
      <c r="S43" s="34"/>
      <c r="T43" s="33">
        <v>76</v>
      </c>
      <c r="U43" s="34">
        <v>5</v>
      </c>
      <c r="V43" s="33"/>
      <c r="W43" s="34"/>
      <c r="X43" s="33"/>
      <c r="Y43" s="34"/>
      <c r="Z43" s="33"/>
      <c r="AA43" s="34"/>
      <c r="AB43" s="399">
        <f t="shared" si="0"/>
        <v>5</v>
      </c>
    </row>
    <row r="44" spans="4:31" ht="24.95" customHeight="1" x14ac:dyDescent="0.2">
      <c r="D44" s="76">
        <v>32</v>
      </c>
      <c r="E44" s="39" t="s">
        <v>82</v>
      </c>
      <c r="F44" s="37">
        <v>73</v>
      </c>
      <c r="G44" s="45">
        <v>5</v>
      </c>
      <c r="H44" s="33"/>
      <c r="I44" s="34"/>
      <c r="J44" s="33"/>
      <c r="K44" s="34"/>
      <c r="L44" s="33"/>
      <c r="M44" s="34"/>
      <c r="N44" s="33"/>
      <c r="O44" s="34"/>
      <c r="P44" s="33"/>
      <c r="Q44" s="34"/>
      <c r="R44" s="33"/>
      <c r="S44" s="34"/>
      <c r="T44" s="33"/>
      <c r="U44" s="34"/>
      <c r="V44" s="33"/>
      <c r="W44" s="34"/>
      <c r="X44" s="33"/>
      <c r="Y44" s="34"/>
      <c r="Z44" s="33"/>
      <c r="AA44" s="34"/>
      <c r="AB44" s="399">
        <f t="shared" si="0"/>
        <v>5</v>
      </c>
    </row>
    <row r="45" spans="4:31" ht="24.95" customHeight="1" x14ac:dyDescent="0.2">
      <c r="D45" s="76">
        <v>33</v>
      </c>
      <c r="E45" s="314" t="s">
        <v>89</v>
      </c>
      <c r="F45" s="33"/>
      <c r="G45" s="45"/>
      <c r="H45" s="33">
        <v>72</v>
      </c>
      <c r="I45" s="34">
        <v>4</v>
      </c>
      <c r="J45" s="33"/>
      <c r="K45" s="34"/>
      <c r="L45" s="33"/>
      <c r="M45" s="34"/>
      <c r="N45" s="33"/>
      <c r="O45" s="34"/>
      <c r="P45" s="33"/>
      <c r="Q45" s="34"/>
      <c r="R45" s="33"/>
      <c r="S45" s="34"/>
      <c r="T45" s="33"/>
      <c r="U45" s="34"/>
      <c r="V45" s="33"/>
      <c r="W45" s="34"/>
      <c r="X45" s="33"/>
      <c r="Y45" s="34"/>
      <c r="Z45" s="33"/>
      <c r="AA45" s="34"/>
      <c r="AB45" s="399">
        <f t="shared" si="0"/>
        <v>4</v>
      </c>
    </row>
    <row r="46" spans="4:31" ht="24.95" customHeight="1" x14ac:dyDescent="0.2">
      <c r="D46" s="76">
        <v>34</v>
      </c>
      <c r="E46" s="38" t="s">
        <v>154</v>
      </c>
      <c r="F46" s="42"/>
      <c r="G46" s="47"/>
      <c r="H46" s="48"/>
      <c r="I46" s="43"/>
      <c r="J46" s="48"/>
      <c r="K46" s="43"/>
      <c r="L46" s="48"/>
      <c r="M46" s="43"/>
      <c r="N46" s="48"/>
      <c r="O46" s="43"/>
      <c r="P46" s="48">
        <v>73</v>
      </c>
      <c r="Q46" s="43">
        <v>4</v>
      </c>
      <c r="R46" s="48"/>
      <c r="S46" s="43"/>
      <c r="T46" s="48"/>
      <c r="U46" s="43"/>
      <c r="V46" s="48"/>
      <c r="W46" s="43"/>
      <c r="X46" s="48"/>
      <c r="Y46" s="43"/>
      <c r="Z46" s="48"/>
      <c r="AA46" s="43"/>
      <c r="AB46" s="400">
        <f t="shared" si="0"/>
        <v>4</v>
      </c>
    </row>
    <row r="47" spans="4:31" ht="24.95" customHeight="1" x14ac:dyDescent="0.2">
      <c r="D47" s="76">
        <v>35</v>
      </c>
      <c r="E47" s="314" t="s">
        <v>69</v>
      </c>
      <c r="F47" s="33"/>
      <c r="G47" s="45"/>
      <c r="H47" s="33"/>
      <c r="I47" s="34"/>
      <c r="J47" s="33">
        <v>72</v>
      </c>
      <c r="K47" s="34">
        <v>3</v>
      </c>
      <c r="L47" s="33"/>
      <c r="M47" s="34"/>
      <c r="N47" s="33">
        <v>74</v>
      </c>
      <c r="O47" s="34">
        <v>1</v>
      </c>
      <c r="P47" s="33"/>
      <c r="Q47" s="34"/>
      <c r="R47" s="33"/>
      <c r="S47" s="34"/>
      <c r="T47" s="33"/>
      <c r="U47" s="34"/>
      <c r="V47" s="33"/>
      <c r="W47" s="34"/>
      <c r="X47" s="33"/>
      <c r="Y47" s="34"/>
      <c r="Z47" s="33"/>
      <c r="AA47" s="34"/>
      <c r="AB47" s="399">
        <f t="shared" si="0"/>
        <v>4</v>
      </c>
    </row>
    <row r="48" spans="4:31" ht="24.95" customHeight="1" x14ac:dyDescent="0.2">
      <c r="D48" s="76">
        <v>36</v>
      </c>
      <c r="E48" s="38" t="s">
        <v>129</v>
      </c>
      <c r="F48" s="42"/>
      <c r="G48" s="47"/>
      <c r="H48" s="48"/>
      <c r="I48" s="43"/>
      <c r="J48" s="48"/>
      <c r="K48" s="43"/>
      <c r="L48" s="48"/>
      <c r="M48" s="43"/>
      <c r="N48" s="48"/>
      <c r="O48" s="43"/>
      <c r="P48" s="48">
        <v>74</v>
      </c>
      <c r="Q48" s="43">
        <v>3</v>
      </c>
      <c r="R48" s="48"/>
      <c r="S48" s="43"/>
      <c r="T48" s="48"/>
      <c r="U48" s="43"/>
      <c r="V48" s="48"/>
      <c r="W48" s="43"/>
      <c r="X48" s="48"/>
      <c r="Y48" s="43"/>
      <c r="Z48" s="48"/>
      <c r="AA48" s="43"/>
      <c r="AB48" s="400">
        <f t="shared" si="0"/>
        <v>3</v>
      </c>
    </row>
    <row r="49" spans="4:28" ht="24.95" customHeight="1" x14ac:dyDescent="0.2">
      <c r="D49" s="76">
        <v>37</v>
      </c>
      <c r="E49" s="390" t="s">
        <v>64</v>
      </c>
      <c r="F49" s="48"/>
      <c r="G49" s="47"/>
      <c r="H49" s="48"/>
      <c r="I49" s="43"/>
      <c r="J49" s="48"/>
      <c r="K49" s="43"/>
      <c r="L49" s="48"/>
      <c r="M49" s="43"/>
      <c r="N49" s="48">
        <v>74</v>
      </c>
      <c r="O49" s="43">
        <v>3</v>
      </c>
      <c r="P49" s="48"/>
      <c r="Q49" s="47"/>
      <c r="R49" s="48"/>
      <c r="S49" s="43"/>
      <c r="T49" s="48"/>
      <c r="U49" s="43"/>
      <c r="V49" s="48"/>
      <c r="W49" s="43"/>
      <c r="X49" s="48"/>
      <c r="Y49" s="43"/>
      <c r="Z49" s="48"/>
      <c r="AA49" s="43"/>
      <c r="AB49" s="400">
        <f t="shared" si="0"/>
        <v>3</v>
      </c>
    </row>
    <row r="50" spans="4:28" ht="24.95" customHeight="1" x14ac:dyDescent="0.2">
      <c r="D50" s="76">
        <v>38</v>
      </c>
      <c r="E50" s="394" t="s">
        <v>33</v>
      </c>
      <c r="F50" s="33"/>
      <c r="G50" s="45"/>
      <c r="H50" s="33"/>
      <c r="I50" s="34"/>
      <c r="J50" s="33"/>
      <c r="K50" s="34"/>
      <c r="L50" s="33"/>
      <c r="M50" s="34"/>
      <c r="N50" s="33">
        <v>74</v>
      </c>
      <c r="O50" s="34">
        <v>2</v>
      </c>
      <c r="P50" s="33">
        <v>74</v>
      </c>
      <c r="Q50" s="45">
        <v>1</v>
      </c>
      <c r="R50" s="33"/>
      <c r="S50" s="34"/>
      <c r="T50" s="33"/>
      <c r="U50" s="34"/>
      <c r="V50" s="33"/>
      <c r="W50" s="34"/>
      <c r="X50" s="33"/>
      <c r="Y50" s="34"/>
      <c r="Z50" s="33"/>
      <c r="AA50" s="34"/>
      <c r="AB50" s="399">
        <f t="shared" si="0"/>
        <v>3</v>
      </c>
    </row>
    <row r="51" spans="4:28" ht="24.95" customHeight="1" x14ac:dyDescent="0.2">
      <c r="D51" s="76">
        <v>39</v>
      </c>
      <c r="E51" s="316" t="s">
        <v>61</v>
      </c>
      <c r="F51" s="37"/>
      <c r="G51" s="46"/>
      <c r="H51" s="33"/>
      <c r="I51" s="34"/>
      <c r="J51" s="33"/>
      <c r="K51" s="34"/>
      <c r="L51" s="33"/>
      <c r="M51" s="34"/>
      <c r="N51" s="33"/>
      <c r="O51" s="34"/>
      <c r="P51" s="33"/>
      <c r="Q51" s="45"/>
      <c r="R51" s="33"/>
      <c r="S51" s="34"/>
      <c r="T51" s="33">
        <v>76</v>
      </c>
      <c r="U51" s="34">
        <v>3</v>
      </c>
      <c r="V51" s="33"/>
      <c r="W51" s="34"/>
      <c r="X51" s="33"/>
      <c r="Y51" s="34"/>
      <c r="Z51" s="33"/>
      <c r="AA51" s="34"/>
      <c r="AB51" s="399">
        <f t="shared" si="0"/>
        <v>3</v>
      </c>
    </row>
    <row r="52" spans="4:28" ht="24.95" customHeight="1" x14ac:dyDescent="0.2">
      <c r="D52" s="76">
        <v>40</v>
      </c>
      <c r="E52" s="393" t="s">
        <v>208</v>
      </c>
      <c r="F52" s="37"/>
      <c r="G52" s="46"/>
      <c r="H52" s="33"/>
      <c r="I52" s="34"/>
      <c r="J52" s="33"/>
      <c r="K52" s="34"/>
      <c r="L52" s="33">
        <v>74</v>
      </c>
      <c r="M52" s="34">
        <v>2</v>
      </c>
      <c r="N52" s="33"/>
      <c r="O52" s="34"/>
      <c r="P52" s="33"/>
      <c r="Q52" s="45"/>
      <c r="R52" s="33"/>
      <c r="S52" s="34"/>
      <c r="T52" s="33"/>
      <c r="U52" s="34"/>
      <c r="V52" s="33"/>
      <c r="W52" s="34"/>
      <c r="X52" s="33"/>
      <c r="Y52" s="34"/>
      <c r="Z52" s="33"/>
      <c r="AA52" s="34"/>
      <c r="AB52" s="399">
        <f t="shared" si="0"/>
        <v>2</v>
      </c>
    </row>
    <row r="53" spans="4:28" ht="24.95" customHeight="1" x14ac:dyDescent="0.2">
      <c r="D53" s="76">
        <v>41</v>
      </c>
      <c r="E53" s="315" t="s">
        <v>83</v>
      </c>
      <c r="F53" s="37"/>
      <c r="G53" s="45"/>
      <c r="H53" s="33"/>
      <c r="I53" s="34"/>
      <c r="J53" s="33">
        <v>73</v>
      </c>
      <c r="K53" s="34">
        <v>2</v>
      </c>
      <c r="L53" s="33"/>
      <c r="M53" s="34"/>
      <c r="N53" s="33"/>
      <c r="O53" s="34"/>
      <c r="P53" s="33"/>
      <c r="Q53" s="45"/>
      <c r="R53" s="33"/>
      <c r="S53" s="34"/>
      <c r="T53" s="33"/>
      <c r="U53" s="34"/>
      <c r="V53" s="33"/>
      <c r="W53" s="34"/>
      <c r="X53" s="33"/>
      <c r="Y53" s="34"/>
      <c r="Z53" s="33"/>
      <c r="AA53" s="34"/>
      <c r="AB53" s="399">
        <f t="shared" si="0"/>
        <v>2</v>
      </c>
    </row>
    <row r="54" spans="4:28" ht="24.95" customHeight="1" x14ac:dyDescent="0.2">
      <c r="D54" s="76">
        <v>42</v>
      </c>
      <c r="E54" s="392" t="s">
        <v>62</v>
      </c>
      <c r="F54" s="317"/>
      <c r="G54" s="57"/>
      <c r="H54" s="35"/>
      <c r="I54" s="36"/>
      <c r="J54" s="35"/>
      <c r="K54" s="36"/>
      <c r="L54" s="35"/>
      <c r="M54" s="36"/>
      <c r="N54" s="35"/>
      <c r="O54" s="36"/>
      <c r="P54" s="35"/>
      <c r="Q54" s="57"/>
      <c r="R54" s="35"/>
      <c r="S54" s="36"/>
      <c r="T54" s="35">
        <v>77</v>
      </c>
      <c r="U54" s="36">
        <v>2</v>
      </c>
      <c r="V54" s="35"/>
      <c r="W54" s="36"/>
      <c r="X54" s="35"/>
      <c r="Y54" s="36"/>
      <c r="Z54" s="35"/>
      <c r="AA54" s="36"/>
      <c r="AB54" s="400">
        <f t="shared" si="0"/>
        <v>2</v>
      </c>
    </row>
    <row r="55" spans="4:28" ht="24.75" customHeight="1" x14ac:dyDescent="0.2">
      <c r="D55" s="76">
        <v>43</v>
      </c>
      <c r="E55" s="41" t="s">
        <v>325</v>
      </c>
      <c r="F55" s="37"/>
      <c r="G55" s="45"/>
      <c r="H55" s="33"/>
      <c r="I55" s="34"/>
      <c r="J55" s="33"/>
      <c r="K55" s="34"/>
      <c r="L55" s="33"/>
      <c r="M55" s="34"/>
      <c r="N55" s="33"/>
      <c r="O55" s="34"/>
      <c r="P55" s="33"/>
      <c r="Q55" s="34"/>
      <c r="R55" s="33">
        <v>77</v>
      </c>
      <c r="S55" s="34">
        <v>1</v>
      </c>
      <c r="T55" s="33"/>
      <c r="U55" s="34"/>
      <c r="V55" s="33"/>
      <c r="W55" s="34"/>
      <c r="X55" s="33"/>
      <c r="Y55" s="34"/>
      <c r="Z55" s="33"/>
      <c r="AA55" s="34"/>
      <c r="AB55" s="399">
        <f t="shared" si="0"/>
        <v>1</v>
      </c>
    </row>
    <row r="56" spans="4:28" ht="24.75" customHeight="1" x14ac:dyDescent="0.2">
      <c r="D56" s="76">
        <v>44</v>
      </c>
      <c r="E56" s="66" t="s">
        <v>378</v>
      </c>
      <c r="F56" s="67"/>
      <c r="G56" s="68"/>
      <c r="H56" s="69"/>
      <c r="I56" s="70"/>
      <c r="J56" s="69"/>
      <c r="K56" s="70"/>
      <c r="L56" s="69"/>
      <c r="M56" s="70"/>
      <c r="N56" s="69"/>
      <c r="O56" s="70"/>
      <c r="P56" s="69"/>
      <c r="Q56" s="70"/>
      <c r="R56" s="69"/>
      <c r="S56" s="70"/>
      <c r="T56" s="69">
        <v>77</v>
      </c>
      <c r="U56" s="70">
        <v>1</v>
      </c>
      <c r="V56" s="69"/>
      <c r="W56" s="70"/>
      <c r="X56" s="69"/>
      <c r="Y56" s="70"/>
      <c r="Z56" s="69"/>
      <c r="AA56" s="70"/>
      <c r="AB56" s="400">
        <f t="shared" si="0"/>
        <v>1</v>
      </c>
    </row>
    <row r="57" spans="4:28" ht="24.95" customHeight="1" thickBot="1" x14ac:dyDescent="0.25">
      <c r="D57" s="77">
        <v>45</v>
      </c>
      <c r="E57" s="391" t="s">
        <v>31</v>
      </c>
      <c r="F57" s="64">
        <v>74</v>
      </c>
      <c r="G57" s="318">
        <v>1</v>
      </c>
      <c r="H57" s="64"/>
      <c r="I57" s="65"/>
      <c r="J57" s="64"/>
      <c r="K57" s="65"/>
      <c r="L57" s="64"/>
      <c r="M57" s="65"/>
      <c r="N57" s="64"/>
      <c r="O57" s="65"/>
      <c r="P57" s="64"/>
      <c r="Q57" s="65"/>
      <c r="R57" s="64"/>
      <c r="S57" s="65"/>
      <c r="T57" s="64"/>
      <c r="U57" s="65"/>
      <c r="V57" s="64"/>
      <c r="W57" s="65"/>
      <c r="X57" s="64"/>
      <c r="Y57" s="65"/>
      <c r="Z57" s="64"/>
      <c r="AA57" s="65"/>
      <c r="AB57" s="401">
        <f t="shared" si="0"/>
        <v>1</v>
      </c>
    </row>
    <row r="58" spans="4:28" ht="21" customHeight="1" thickTop="1" x14ac:dyDescent="0.2">
      <c r="D58" s="130">
        <v>42</v>
      </c>
      <c r="E58" s="38"/>
      <c r="F58" s="42"/>
      <c r="G58" s="47"/>
      <c r="H58" s="48"/>
      <c r="I58" s="43"/>
      <c r="J58" s="48"/>
      <c r="K58" s="43"/>
      <c r="L58" s="48"/>
      <c r="M58" s="43"/>
      <c r="N58" s="48"/>
      <c r="O58" s="43"/>
      <c r="P58" s="48"/>
      <c r="Q58" s="43"/>
      <c r="R58" s="48"/>
      <c r="S58" s="43"/>
      <c r="T58" s="48"/>
      <c r="U58" s="43"/>
      <c r="V58" s="48"/>
      <c r="W58" s="43"/>
      <c r="X58" s="48"/>
      <c r="Y58" s="43"/>
      <c r="Z58" s="48"/>
      <c r="AA58" s="43"/>
      <c r="AB58" s="73">
        <f t="shared" ref="AB58:AB69" si="1">G58+I58+K58+M58+O58+Q58+S58+U58+AE58+W58+Y58+AA58</f>
        <v>0</v>
      </c>
    </row>
    <row r="59" spans="4:28" ht="21" customHeight="1" x14ac:dyDescent="0.2">
      <c r="D59" s="76">
        <v>43</v>
      </c>
      <c r="E59" s="41"/>
      <c r="F59" s="37"/>
      <c r="G59" s="45"/>
      <c r="H59" s="33"/>
      <c r="I59" s="34"/>
      <c r="J59" s="33"/>
      <c r="K59" s="34"/>
      <c r="L59" s="33"/>
      <c r="M59" s="34"/>
      <c r="N59" s="33"/>
      <c r="O59" s="34"/>
      <c r="P59" s="33"/>
      <c r="Q59" s="34"/>
      <c r="R59" s="33"/>
      <c r="S59" s="34"/>
      <c r="T59" s="33"/>
      <c r="U59" s="34"/>
      <c r="V59" s="33"/>
      <c r="W59" s="34"/>
      <c r="X59" s="33"/>
      <c r="Y59" s="34"/>
      <c r="Z59" s="33"/>
      <c r="AA59" s="34"/>
      <c r="AB59" s="72">
        <f t="shared" si="1"/>
        <v>0</v>
      </c>
    </row>
    <row r="60" spans="4:28" ht="21" customHeight="1" x14ac:dyDescent="0.2">
      <c r="D60" s="76">
        <v>44</v>
      </c>
      <c r="E60" s="41"/>
      <c r="F60" s="37"/>
      <c r="G60" s="45"/>
      <c r="H60" s="33"/>
      <c r="I60" s="34"/>
      <c r="J60" s="33"/>
      <c r="K60" s="34"/>
      <c r="L60" s="33"/>
      <c r="M60" s="34"/>
      <c r="N60" s="33"/>
      <c r="O60" s="34"/>
      <c r="P60" s="33"/>
      <c r="Q60" s="34"/>
      <c r="R60" s="33"/>
      <c r="S60" s="34"/>
      <c r="T60" s="33"/>
      <c r="U60" s="34"/>
      <c r="V60" s="33"/>
      <c r="W60" s="34"/>
      <c r="X60" s="33"/>
      <c r="Y60" s="34"/>
      <c r="Z60" s="33"/>
      <c r="AA60" s="34"/>
      <c r="AB60" s="72">
        <f t="shared" si="1"/>
        <v>0</v>
      </c>
    </row>
    <row r="61" spans="4:28" ht="21" customHeight="1" x14ac:dyDescent="0.3">
      <c r="D61" s="76">
        <v>45</v>
      </c>
      <c r="E61" s="71"/>
      <c r="F61" s="69"/>
      <c r="G61" s="68"/>
      <c r="H61" s="69"/>
      <c r="I61" s="70"/>
      <c r="J61" s="69"/>
      <c r="K61" s="70"/>
      <c r="L61" s="69"/>
      <c r="M61" s="70"/>
      <c r="N61" s="69"/>
      <c r="O61" s="70"/>
      <c r="P61" s="69"/>
      <c r="Q61" s="70"/>
      <c r="R61" s="69"/>
      <c r="S61" s="70"/>
      <c r="T61" s="69"/>
      <c r="U61" s="70"/>
      <c r="V61" s="69"/>
      <c r="W61" s="70"/>
      <c r="X61" s="69"/>
      <c r="Y61" s="70"/>
      <c r="Z61" s="69"/>
      <c r="AA61" s="70"/>
      <c r="AB61" s="72">
        <f t="shared" si="1"/>
        <v>0</v>
      </c>
    </row>
    <row r="62" spans="4:28" ht="21" customHeight="1" x14ac:dyDescent="0.3">
      <c r="D62" s="76">
        <v>46</v>
      </c>
      <c r="E62" s="71"/>
      <c r="F62" s="69"/>
      <c r="G62" s="68"/>
      <c r="H62" s="69"/>
      <c r="I62" s="70"/>
      <c r="J62" s="69"/>
      <c r="K62" s="70"/>
      <c r="L62" s="69"/>
      <c r="M62" s="70"/>
      <c r="N62" s="69"/>
      <c r="O62" s="70"/>
      <c r="P62" s="69"/>
      <c r="Q62" s="70"/>
      <c r="R62" s="69"/>
      <c r="S62" s="70"/>
      <c r="T62" s="69"/>
      <c r="U62" s="70"/>
      <c r="V62" s="69"/>
      <c r="W62" s="70"/>
      <c r="X62" s="69"/>
      <c r="Y62" s="70"/>
      <c r="Z62" s="69"/>
      <c r="AA62" s="70"/>
      <c r="AB62" s="72">
        <f t="shared" si="1"/>
        <v>0</v>
      </c>
    </row>
    <row r="63" spans="4:28" ht="21" customHeight="1" x14ac:dyDescent="0.3">
      <c r="D63" s="76">
        <v>47</v>
      </c>
      <c r="E63" s="71"/>
      <c r="F63" s="69"/>
      <c r="G63" s="68"/>
      <c r="H63" s="69"/>
      <c r="I63" s="70"/>
      <c r="J63" s="69"/>
      <c r="K63" s="70"/>
      <c r="L63" s="69"/>
      <c r="M63" s="70"/>
      <c r="N63" s="69"/>
      <c r="O63" s="70"/>
      <c r="P63" s="69"/>
      <c r="Q63" s="70"/>
      <c r="R63" s="69"/>
      <c r="S63" s="70"/>
      <c r="T63" s="69"/>
      <c r="U63" s="70"/>
      <c r="V63" s="69"/>
      <c r="W63" s="70"/>
      <c r="X63" s="69"/>
      <c r="Y63" s="70"/>
      <c r="Z63" s="69"/>
      <c r="AA63" s="70"/>
      <c r="AB63" s="72">
        <f t="shared" si="1"/>
        <v>0</v>
      </c>
    </row>
    <row r="64" spans="4:28" ht="21" customHeight="1" x14ac:dyDescent="0.2">
      <c r="D64" s="76">
        <v>48</v>
      </c>
      <c r="E64" s="66"/>
      <c r="F64" s="67"/>
      <c r="G64" s="68"/>
      <c r="H64" s="69"/>
      <c r="I64" s="70"/>
      <c r="J64" s="69"/>
      <c r="K64" s="70"/>
      <c r="L64" s="69"/>
      <c r="M64" s="70"/>
      <c r="N64" s="69"/>
      <c r="O64" s="70"/>
      <c r="P64" s="69"/>
      <c r="Q64" s="70"/>
      <c r="R64" s="69"/>
      <c r="S64" s="70"/>
      <c r="T64" s="69"/>
      <c r="U64" s="70"/>
      <c r="V64" s="69"/>
      <c r="W64" s="70"/>
      <c r="X64" s="69"/>
      <c r="Y64" s="70"/>
      <c r="Z64" s="69"/>
      <c r="AA64" s="70"/>
      <c r="AB64" s="72">
        <f t="shared" si="1"/>
        <v>0</v>
      </c>
    </row>
    <row r="65" spans="4:28" ht="21" customHeight="1" x14ac:dyDescent="0.2">
      <c r="D65" s="76">
        <v>49</v>
      </c>
      <c r="E65" s="66"/>
      <c r="F65" s="67"/>
      <c r="G65" s="68"/>
      <c r="H65" s="69"/>
      <c r="I65" s="70"/>
      <c r="J65" s="69"/>
      <c r="K65" s="70"/>
      <c r="L65" s="69"/>
      <c r="M65" s="70"/>
      <c r="N65" s="69"/>
      <c r="O65" s="70"/>
      <c r="P65" s="69"/>
      <c r="Q65" s="70"/>
      <c r="R65" s="69"/>
      <c r="S65" s="70"/>
      <c r="T65" s="69"/>
      <c r="U65" s="70"/>
      <c r="V65" s="69"/>
      <c r="W65" s="70"/>
      <c r="X65" s="69"/>
      <c r="Y65" s="70"/>
      <c r="Z65" s="69"/>
      <c r="AA65" s="70"/>
      <c r="AB65" s="74">
        <f t="shared" si="1"/>
        <v>0</v>
      </c>
    </row>
    <row r="66" spans="4:28" ht="21" customHeight="1" x14ac:dyDescent="0.2">
      <c r="D66" s="76">
        <v>50</v>
      </c>
      <c r="E66" s="66"/>
      <c r="F66" s="67"/>
      <c r="G66" s="68"/>
      <c r="H66" s="69"/>
      <c r="I66" s="70"/>
      <c r="J66" s="69"/>
      <c r="K66" s="70"/>
      <c r="L66" s="69"/>
      <c r="M66" s="70"/>
      <c r="N66" s="69"/>
      <c r="O66" s="70"/>
      <c r="P66" s="69"/>
      <c r="Q66" s="70"/>
      <c r="R66" s="69"/>
      <c r="S66" s="70"/>
      <c r="T66" s="69"/>
      <c r="U66" s="70"/>
      <c r="V66" s="69"/>
      <c r="W66" s="70"/>
      <c r="X66" s="69"/>
      <c r="Y66" s="70"/>
      <c r="Z66" s="69"/>
      <c r="AA66" s="70"/>
      <c r="AB66" s="74">
        <f t="shared" si="1"/>
        <v>0</v>
      </c>
    </row>
    <row r="67" spans="4:28" ht="21" customHeight="1" x14ac:dyDescent="0.2">
      <c r="D67" s="76">
        <v>51</v>
      </c>
      <c r="E67" s="66"/>
      <c r="F67" s="67"/>
      <c r="G67" s="68"/>
      <c r="H67" s="69"/>
      <c r="I67" s="70"/>
      <c r="J67" s="69"/>
      <c r="K67" s="70"/>
      <c r="L67" s="69"/>
      <c r="M67" s="70"/>
      <c r="N67" s="69"/>
      <c r="O67" s="70"/>
      <c r="P67" s="69"/>
      <c r="Q67" s="70"/>
      <c r="R67" s="69"/>
      <c r="S67" s="70"/>
      <c r="T67" s="69"/>
      <c r="U67" s="70"/>
      <c r="V67" s="69"/>
      <c r="W67" s="70"/>
      <c r="X67" s="69"/>
      <c r="Y67" s="70"/>
      <c r="Z67" s="69"/>
      <c r="AA67" s="70"/>
      <c r="AB67" s="74">
        <f t="shared" si="1"/>
        <v>0</v>
      </c>
    </row>
    <row r="68" spans="4:28" ht="21" customHeight="1" x14ac:dyDescent="0.2">
      <c r="D68" s="76">
        <v>52</v>
      </c>
      <c r="E68" s="66"/>
      <c r="F68" s="67"/>
      <c r="G68" s="68"/>
      <c r="H68" s="69"/>
      <c r="I68" s="70"/>
      <c r="J68" s="69"/>
      <c r="K68" s="70"/>
      <c r="L68" s="69"/>
      <c r="M68" s="70"/>
      <c r="N68" s="69"/>
      <c r="O68" s="70"/>
      <c r="P68" s="69"/>
      <c r="Q68" s="70"/>
      <c r="R68" s="69"/>
      <c r="S68" s="70"/>
      <c r="T68" s="69"/>
      <c r="U68" s="70"/>
      <c r="V68" s="69"/>
      <c r="W68" s="70"/>
      <c r="X68" s="69"/>
      <c r="Y68" s="70"/>
      <c r="Z68" s="69"/>
      <c r="AA68" s="70"/>
      <c r="AB68" s="74">
        <f t="shared" si="1"/>
        <v>0</v>
      </c>
    </row>
    <row r="69" spans="4:28" ht="21" customHeight="1" thickBot="1" x14ac:dyDescent="0.25">
      <c r="D69" s="77">
        <v>53</v>
      </c>
      <c r="E69" s="80"/>
      <c r="F69" s="63"/>
      <c r="G69" s="65"/>
      <c r="H69" s="64"/>
      <c r="I69" s="65"/>
      <c r="J69" s="64"/>
      <c r="K69" s="65"/>
      <c r="L69" s="64"/>
      <c r="M69" s="65"/>
      <c r="N69" s="64"/>
      <c r="O69" s="65"/>
      <c r="P69" s="64"/>
      <c r="Q69" s="65"/>
      <c r="R69" s="64"/>
      <c r="S69" s="65"/>
      <c r="T69" s="64"/>
      <c r="U69" s="65"/>
      <c r="V69" s="64"/>
      <c r="W69" s="65"/>
      <c r="X69" s="64"/>
      <c r="Y69" s="65"/>
      <c r="Z69" s="64"/>
      <c r="AA69" s="65"/>
      <c r="AB69" s="75">
        <f t="shared" si="1"/>
        <v>0</v>
      </c>
    </row>
    <row r="70" spans="4:28" ht="15" thickTop="1" x14ac:dyDescent="0.2"/>
  </sheetData>
  <sortState xmlns:xlrd2="http://schemas.microsoft.com/office/spreadsheetml/2017/richdata2" ref="E14:AB57">
    <sortCondition descending="1" ref="AB13:AB57"/>
    <sortCondition ref="E13:E57"/>
  </sortState>
  <mergeCells count="15">
    <mergeCell ref="D5:AB8"/>
    <mergeCell ref="D10:AB10"/>
    <mergeCell ref="D11:D12"/>
    <mergeCell ref="E11:E12"/>
    <mergeCell ref="F11:G11"/>
    <mergeCell ref="R11:S11"/>
    <mergeCell ref="T11:U11"/>
    <mergeCell ref="V11:W11"/>
    <mergeCell ref="X11:Y11"/>
    <mergeCell ref="Z11:AA11"/>
    <mergeCell ref="H11:I11"/>
    <mergeCell ref="J11:K11"/>
    <mergeCell ref="L11:M11"/>
    <mergeCell ref="N11:O11"/>
    <mergeCell ref="P11:Q11"/>
  </mergeCells>
  <pageMargins left="0" right="0" top="0" bottom="0" header="0" footer="0"/>
  <pageSetup paperSize="9" scale="43"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AU135"/>
  <sheetViews>
    <sheetView showGridLines="0" showRuler="0" zoomScale="75" zoomScaleNormal="75" zoomScalePageLayoutView="25" workbookViewId="0">
      <selection activeCell="AX18" sqref="AX18"/>
    </sheetView>
  </sheetViews>
  <sheetFormatPr defaultRowHeight="12.75" x14ac:dyDescent="0.2"/>
  <cols>
    <col min="1" max="1" width="5.7109375" customWidth="1"/>
    <col min="2" max="2" width="7" customWidth="1"/>
    <col min="3" max="3" width="26" bestFit="1" customWidth="1"/>
    <col min="4" max="13" width="9.28515625" customWidth="1"/>
    <col min="14" max="14" width="9.28515625" style="1" customWidth="1"/>
    <col min="15" max="21" width="9.28515625" customWidth="1"/>
    <col min="22" max="31" width="9.28515625" style="162" customWidth="1"/>
    <col min="32" max="33" width="9.28515625" style="168" customWidth="1"/>
    <col min="34" max="34" width="8.5703125" style="168" customWidth="1"/>
    <col min="35" max="35" width="8.140625" style="168" customWidth="1"/>
    <col min="36" max="36" width="8" customWidth="1"/>
    <col min="37" max="37" width="8.140625" customWidth="1"/>
    <col min="38" max="40" width="8.5703125" customWidth="1"/>
    <col min="41" max="42" width="8.5703125" bestFit="1" customWidth="1"/>
    <col min="43" max="44" width="8.5703125" customWidth="1"/>
    <col min="45" max="45" width="8.28515625" bestFit="1" customWidth="1"/>
    <col min="47" max="47" width="12.42578125" customWidth="1"/>
  </cols>
  <sheetData>
    <row r="2" spans="2:47" ht="13.5" thickBot="1" x14ac:dyDescent="0.25"/>
    <row r="3" spans="2:47" ht="125.25" customHeight="1" thickTop="1" thickBot="1" x14ac:dyDescent="0.25">
      <c r="B3" s="764"/>
      <c r="C3" s="765"/>
      <c r="D3" s="766"/>
      <c r="E3" s="766"/>
      <c r="F3" s="766"/>
      <c r="G3" s="766"/>
      <c r="H3" s="766"/>
      <c r="I3" s="766"/>
      <c r="J3" s="766"/>
      <c r="K3" s="766"/>
      <c r="L3" s="766"/>
      <c r="M3" s="766"/>
      <c r="N3" s="766"/>
      <c r="O3" s="766"/>
      <c r="P3" s="766"/>
      <c r="Q3" s="766"/>
      <c r="R3" s="767"/>
      <c r="S3" s="164"/>
      <c r="T3" s="165"/>
      <c r="U3" s="165"/>
      <c r="V3" s="166"/>
      <c r="W3" s="166"/>
      <c r="X3" s="166"/>
      <c r="Y3" s="166"/>
      <c r="Z3" s="166"/>
      <c r="AA3" s="166"/>
      <c r="AB3" s="166"/>
      <c r="AC3" s="166"/>
      <c r="AD3" s="166"/>
      <c r="AE3" s="166"/>
      <c r="AF3" s="409"/>
      <c r="AG3" s="410"/>
      <c r="AH3" s="409"/>
      <c r="AI3" s="409"/>
      <c r="AJ3" s="165"/>
      <c r="AK3" s="165"/>
      <c r="AL3" s="165"/>
      <c r="AM3" s="165"/>
      <c r="AN3" s="165"/>
      <c r="AO3" s="165"/>
      <c r="AP3" s="165"/>
      <c r="AQ3" s="165"/>
      <c r="AR3" s="165"/>
      <c r="AS3" s="165"/>
      <c r="AT3" s="165"/>
      <c r="AU3" s="380"/>
    </row>
    <row r="4" spans="2:47" ht="16.5" customHeight="1" thickTop="1" thickBot="1" x14ac:dyDescent="0.25">
      <c r="B4" s="768" t="s">
        <v>102</v>
      </c>
      <c r="C4" s="771" t="s">
        <v>8</v>
      </c>
      <c r="D4" s="774" t="s">
        <v>103</v>
      </c>
      <c r="E4" s="775"/>
      <c r="F4" s="775"/>
      <c r="G4" s="775"/>
      <c r="H4" s="774" t="s">
        <v>104</v>
      </c>
      <c r="I4" s="775"/>
      <c r="J4" s="775"/>
      <c r="K4" s="776"/>
      <c r="L4" s="775" t="s">
        <v>105</v>
      </c>
      <c r="M4" s="775"/>
      <c r="N4" s="775"/>
      <c r="O4" s="775"/>
      <c r="P4" s="775"/>
      <c r="Q4" s="775"/>
      <c r="R4" s="777" t="s">
        <v>106</v>
      </c>
      <c r="S4" s="775" t="s">
        <v>180</v>
      </c>
      <c r="T4" s="775"/>
      <c r="U4" s="775"/>
      <c r="V4" s="775"/>
      <c r="W4" s="785" t="s">
        <v>20</v>
      </c>
      <c r="X4" s="779"/>
      <c r="Y4" s="779"/>
      <c r="Z4" s="786"/>
      <c r="AA4" s="775" t="s">
        <v>181</v>
      </c>
      <c r="AB4" s="775"/>
      <c r="AC4" s="775"/>
      <c r="AD4" s="775"/>
      <c r="AE4" s="775"/>
      <c r="AF4" s="775"/>
      <c r="AG4" s="777" t="s">
        <v>320</v>
      </c>
      <c r="AH4" s="787" t="s">
        <v>321</v>
      </c>
      <c r="AI4" s="779"/>
      <c r="AJ4" s="779"/>
      <c r="AK4" s="785" t="s">
        <v>322</v>
      </c>
      <c r="AL4" s="779"/>
      <c r="AM4" s="779"/>
      <c r="AN4" s="779"/>
      <c r="AO4" s="786"/>
      <c r="AP4" s="779" t="s">
        <v>323</v>
      </c>
      <c r="AQ4" s="779"/>
      <c r="AR4" s="779"/>
      <c r="AS4" s="780"/>
      <c r="AT4" s="781" t="s">
        <v>324</v>
      </c>
      <c r="AU4" s="783" t="s">
        <v>190</v>
      </c>
    </row>
    <row r="5" spans="2:47" ht="15" thickBot="1" x14ac:dyDescent="0.25">
      <c r="B5" s="769"/>
      <c r="C5" s="772"/>
      <c r="D5" s="411" t="s">
        <v>107</v>
      </c>
      <c r="E5" s="412" t="s">
        <v>108</v>
      </c>
      <c r="F5" s="413" t="s">
        <v>109</v>
      </c>
      <c r="G5" s="414" t="s">
        <v>110</v>
      </c>
      <c r="H5" s="415" t="s">
        <v>111</v>
      </c>
      <c r="I5" s="413" t="s">
        <v>112</v>
      </c>
      <c r="J5" s="416" t="s">
        <v>113</v>
      </c>
      <c r="K5" s="417" t="s">
        <v>114</v>
      </c>
      <c r="L5" s="418" t="s">
        <v>115</v>
      </c>
      <c r="M5" s="418" t="s">
        <v>169</v>
      </c>
      <c r="N5" s="413" t="s">
        <v>116</v>
      </c>
      <c r="O5" s="416" t="s">
        <v>117</v>
      </c>
      <c r="P5" s="419" t="s">
        <v>118</v>
      </c>
      <c r="Q5" s="420" t="s">
        <v>119</v>
      </c>
      <c r="R5" s="778"/>
      <c r="S5" s="421" t="s">
        <v>182</v>
      </c>
      <c r="T5" s="412" t="s">
        <v>185</v>
      </c>
      <c r="U5" s="413" t="s">
        <v>183</v>
      </c>
      <c r="V5" s="414" t="s">
        <v>184</v>
      </c>
      <c r="W5" s="415" t="s">
        <v>186</v>
      </c>
      <c r="X5" s="413" t="s">
        <v>187</v>
      </c>
      <c r="Y5" s="414" t="s">
        <v>188</v>
      </c>
      <c r="Z5" s="422" t="s">
        <v>203</v>
      </c>
      <c r="AA5" s="418" t="s">
        <v>189</v>
      </c>
      <c r="AB5" s="418" t="s">
        <v>209</v>
      </c>
      <c r="AC5" s="416" t="s">
        <v>210</v>
      </c>
      <c r="AD5" s="416" t="s">
        <v>211</v>
      </c>
      <c r="AE5" s="423" t="s">
        <v>212</v>
      </c>
      <c r="AF5" s="424" t="s">
        <v>213</v>
      </c>
      <c r="AG5" s="778"/>
      <c r="AH5" s="421" t="s">
        <v>327</v>
      </c>
      <c r="AI5" s="412" t="s">
        <v>328</v>
      </c>
      <c r="AJ5" s="413" t="s">
        <v>329</v>
      </c>
      <c r="AK5" s="415" t="s">
        <v>330</v>
      </c>
      <c r="AL5" s="413" t="s">
        <v>332</v>
      </c>
      <c r="AM5" s="414" t="s">
        <v>333</v>
      </c>
      <c r="AN5" s="422" t="s">
        <v>334</v>
      </c>
      <c r="AO5" s="422" t="s">
        <v>335</v>
      </c>
      <c r="AP5" s="418" t="s">
        <v>336</v>
      </c>
      <c r="AQ5" s="421" t="s">
        <v>365</v>
      </c>
      <c r="AR5" s="421" t="s">
        <v>366</v>
      </c>
      <c r="AS5" s="417" t="s">
        <v>337</v>
      </c>
      <c r="AT5" s="782"/>
      <c r="AU5" s="784"/>
    </row>
    <row r="6" spans="2:47" ht="16.5" thickBot="1" x14ac:dyDescent="0.25">
      <c r="B6" s="770"/>
      <c r="C6" s="773"/>
      <c r="D6" s="177" t="s">
        <v>120</v>
      </c>
      <c r="E6" s="171" t="s">
        <v>121</v>
      </c>
      <c r="F6" s="171" t="s">
        <v>122</v>
      </c>
      <c r="G6" s="173" t="s">
        <v>123</v>
      </c>
      <c r="H6" s="176" t="s">
        <v>123</v>
      </c>
      <c r="I6" s="141" t="s">
        <v>121</v>
      </c>
      <c r="J6" s="144" t="s">
        <v>120</v>
      </c>
      <c r="K6" s="142" t="s">
        <v>170</v>
      </c>
      <c r="L6" s="170" t="s">
        <v>120</v>
      </c>
      <c r="M6" s="170" t="s">
        <v>121</v>
      </c>
      <c r="N6" s="171" t="s">
        <v>121</v>
      </c>
      <c r="O6" s="172" t="s">
        <v>121</v>
      </c>
      <c r="P6" s="172" t="s">
        <v>122</v>
      </c>
      <c r="Q6" s="178" t="s">
        <v>120</v>
      </c>
      <c r="R6" s="180" t="s">
        <v>30</v>
      </c>
      <c r="S6" s="179" t="s">
        <v>120</v>
      </c>
      <c r="T6" s="141" t="s">
        <v>121</v>
      </c>
      <c r="U6" s="141" t="s">
        <v>122</v>
      </c>
      <c r="V6" s="142" t="s">
        <v>123</v>
      </c>
      <c r="W6" s="143" t="s">
        <v>121</v>
      </c>
      <c r="X6" s="141" t="s">
        <v>120</v>
      </c>
      <c r="Y6" s="142" t="s">
        <v>123</v>
      </c>
      <c r="Z6" s="145" t="s">
        <v>123</v>
      </c>
      <c r="AA6" s="146" t="s">
        <v>123</v>
      </c>
      <c r="AB6" s="147" t="s">
        <v>121</v>
      </c>
      <c r="AC6" s="144" t="s">
        <v>214</v>
      </c>
      <c r="AD6" s="200" t="s">
        <v>120</v>
      </c>
      <c r="AE6" s="152" t="s">
        <v>215</v>
      </c>
      <c r="AF6" s="215" t="s">
        <v>216</v>
      </c>
      <c r="AG6" s="180" t="s">
        <v>30</v>
      </c>
      <c r="AH6" s="179" t="s">
        <v>120</v>
      </c>
      <c r="AI6" s="141" t="s">
        <v>122</v>
      </c>
      <c r="AJ6" s="141" t="s">
        <v>120</v>
      </c>
      <c r="AK6" s="143" t="s">
        <v>121</v>
      </c>
      <c r="AL6" s="141" t="s">
        <v>331</v>
      </c>
      <c r="AM6" s="142" t="s">
        <v>121</v>
      </c>
      <c r="AN6" s="145" t="s">
        <v>120</v>
      </c>
      <c r="AO6" s="145" t="s">
        <v>121</v>
      </c>
      <c r="AP6" s="146" t="s">
        <v>123</v>
      </c>
      <c r="AQ6" s="147" t="s">
        <v>121</v>
      </c>
      <c r="AR6" s="141" t="s">
        <v>122</v>
      </c>
      <c r="AS6" s="145" t="s">
        <v>214</v>
      </c>
      <c r="AT6" s="313" t="s">
        <v>30</v>
      </c>
      <c r="AU6" s="313" t="s">
        <v>30</v>
      </c>
    </row>
    <row r="7" spans="2:47" ht="18" customHeight="1" thickTop="1" x14ac:dyDescent="0.2">
      <c r="B7" s="425">
        <v>1</v>
      </c>
      <c r="C7" s="426" t="s">
        <v>67</v>
      </c>
      <c r="D7" s="427">
        <v>15</v>
      </c>
      <c r="E7" s="463">
        <v>0</v>
      </c>
      <c r="F7" s="463">
        <v>0</v>
      </c>
      <c r="G7" s="464">
        <v>0</v>
      </c>
      <c r="H7" s="465">
        <v>13</v>
      </c>
      <c r="I7" s="463">
        <v>0</v>
      </c>
      <c r="J7" s="463">
        <v>0</v>
      </c>
      <c r="K7" s="466">
        <v>44</v>
      </c>
      <c r="L7" s="467">
        <v>5</v>
      </c>
      <c r="M7" s="465">
        <v>12</v>
      </c>
      <c r="N7" s="463">
        <v>0</v>
      </c>
      <c r="O7" s="463">
        <v>5</v>
      </c>
      <c r="P7" s="463">
        <v>12</v>
      </c>
      <c r="Q7" s="466">
        <v>0</v>
      </c>
      <c r="R7" s="468">
        <f t="shared" ref="R7:R70" si="0">SUM(D7:Q7)</f>
        <v>106</v>
      </c>
      <c r="S7" s="469">
        <v>0</v>
      </c>
      <c r="T7" s="463">
        <v>14</v>
      </c>
      <c r="U7" s="470">
        <v>12</v>
      </c>
      <c r="V7" s="471">
        <v>5</v>
      </c>
      <c r="W7" s="472">
        <v>10</v>
      </c>
      <c r="X7" s="473">
        <v>11</v>
      </c>
      <c r="Y7" s="473">
        <v>15</v>
      </c>
      <c r="Z7" s="474">
        <v>5</v>
      </c>
      <c r="AA7" s="475">
        <v>5</v>
      </c>
      <c r="AB7" s="476">
        <v>5</v>
      </c>
      <c r="AC7" s="476">
        <v>0</v>
      </c>
      <c r="AD7" s="476">
        <v>12</v>
      </c>
      <c r="AE7" s="476">
        <v>0</v>
      </c>
      <c r="AF7" s="477">
        <v>5</v>
      </c>
      <c r="AG7" s="478">
        <f t="shared" ref="AG7:AG70" si="1">SUM(S7:AF7)</f>
        <v>99</v>
      </c>
      <c r="AH7" s="469">
        <v>5</v>
      </c>
      <c r="AI7" s="463">
        <v>5</v>
      </c>
      <c r="AJ7" s="470">
        <v>0</v>
      </c>
      <c r="AK7" s="472">
        <v>10</v>
      </c>
      <c r="AL7" s="473">
        <v>15</v>
      </c>
      <c r="AM7" s="473">
        <v>11</v>
      </c>
      <c r="AN7" s="471">
        <v>5</v>
      </c>
      <c r="AO7" s="474"/>
      <c r="AP7" s="475"/>
      <c r="AQ7" s="479"/>
      <c r="AR7" s="479"/>
      <c r="AS7" s="477"/>
      <c r="AT7" s="480">
        <f t="shared" ref="AT7:AT70" si="2">SUM(AH7:AS7)</f>
        <v>51</v>
      </c>
      <c r="AU7" s="480">
        <f t="shared" ref="AU7:AU70" si="3">AT7+AG7+R7</f>
        <v>256</v>
      </c>
    </row>
    <row r="8" spans="2:47" ht="18" customHeight="1" x14ac:dyDescent="0.2">
      <c r="B8" s="428">
        <v>2</v>
      </c>
      <c r="C8" s="429" t="s">
        <v>48</v>
      </c>
      <c r="D8" s="430">
        <v>5</v>
      </c>
      <c r="E8" s="481">
        <v>12</v>
      </c>
      <c r="F8" s="481">
        <v>8</v>
      </c>
      <c r="G8" s="482">
        <v>12</v>
      </c>
      <c r="H8" s="483">
        <v>5</v>
      </c>
      <c r="I8" s="481">
        <v>5</v>
      </c>
      <c r="J8" s="481">
        <v>5</v>
      </c>
      <c r="K8" s="484">
        <v>15</v>
      </c>
      <c r="L8" s="485">
        <v>15</v>
      </c>
      <c r="M8" s="483">
        <v>0</v>
      </c>
      <c r="N8" s="481">
        <v>5</v>
      </c>
      <c r="O8" s="481">
        <v>8</v>
      </c>
      <c r="P8" s="481">
        <v>0</v>
      </c>
      <c r="Q8" s="484">
        <v>5</v>
      </c>
      <c r="R8" s="468">
        <f t="shared" si="0"/>
        <v>100</v>
      </c>
      <c r="S8" s="486">
        <v>0</v>
      </c>
      <c r="T8" s="481">
        <v>5</v>
      </c>
      <c r="U8" s="470">
        <v>0</v>
      </c>
      <c r="V8" s="471">
        <v>5</v>
      </c>
      <c r="W8" s="472">
        <v>5</v>
      </c>
      <c r="X8" s="473">
        <v>13</v>
      </c>
      <c r="Y8" s="473">
        <v>5</v>
      </c>
      <c r="Z8" s="474">
        <v>10</v>
      </c>
      <c r="AA8" s="475">
        <v>11</v>
      </c>
      <c r="AB8" s="473">
        <v>5</v>
      </c>
      <c r="AC8" s="473">
        <v>12</v>
      </c>
      <c r="AD8" s="473">
        <v>5</v>
      </c>
      <c r="AE8" s="473">
        <v>5</v>
      </c>
      <c r="AF8" s="474">
        <v>5</v>
      </c>
      <c r="AG8" s="487">
        <f t="shared" si="1"/>
        <v>86</v>
      </c>
      <c r="AH8" s="486">
        <v>0</v>
      </c>
      <c r="AI8" s="481">
        <v>5</v>
      </c>
      <c r="AJ8" s="470">
        <v>5</v>
      </c>
      <c r="AK8" s="472">
        <v>14</v>
      </c>
      <c r="AL8" s="473">
        <v>5</v>
      </c>
      <c r="AM8" s="473">
        <v>14</v>
      </c>
      <c r="AN8" s="471">
        <v>12</v>
      </c>
      <c r="AO8" s="474"/>
      <c r="AP8" s="475"/>
      <c r="AQ8" s="475"/>
      <c r="AR8" s="475"/>
      <c r="AS8" s="474"/>
      <c r="AT8" s="488">
        <f t="shared" si="2"/>
        <v>55</v>
      </c>
      <c r="AU8" s="480">
        <f t="shared" si="3"/>
        <v>241</v>
      </c>
    </row>
    <row r="9" spans="2:47" ht="18" customHeight="1" x14ac:dyDescent="0.2">
      <c r="B9" s="428">
        <v>3</v>
      </c>
      <c r="C9" s="429" t="s">
        <v>64</v>
      </c>
      <c r="D9" s="430">
        <v>0</v>
      </c>
      <c r="E9" s="481">
        <v>5</v>
      </c>
      <c r="F9" s="481">
        <v>5</v>
      </c>
      <c r="G9" s="482">
        <v>5</v>
      </c>
      <c r="H9" s="483">
        <v>5</v>
      </c>
      <c r="I9" s="481">
        <v>10</v>
      </c>
      <c r="J9" s="481">
        <v>15</v>
      </c>
      <c r="K9" s="484">
        <v>35</v>
      </c>
      <c r="L9" s="485">
        <v>5</v>
      </c>
      <c r="M9" s="483">
        <v>5</v>
      </c>
      <c r="N9" s="481">
        <v>5</v>
      </c>
      <c r="O9" s="481">
        <v>12</v>
      </c>
      <c r="P9" s="481">
        <v>12</v>
      </c>
      <c r="Q9" s="484">
        <v>13</v>
      </c>
      <c r="R9" s="468">
        <f t="shared" si="0"/>
        <v>132</v>
      </c>
      <c r="S9" s="486">
        <v>5</v>
      </c>
      <c r="T9" s="481">
        <v>0</v>
      </c>
      <c r="U9" s="470">
        <v>0</v>
      </c>
      <c r="V9" s="471">
        <v>5</v>
      </c>
      <c r="W9" s="472">
        <v>10</v>
      </c>
      <c r="X9" s="473">
        <v>5</v>
      </c>
      <c r="Y9" s="473">
        <v>5</v>
      </c>
      <c r="Z9" s="474">
        <v>5</v>
      </c>
      <c r="AA9" s="475">
        <v>5</v>
      </c>
      <c r="AB9" s="473">
        <v>5</v>
      </c>
      <c r="AC9" s="473">
        <v>10</v>
      </c>
      <c r="AD9" s="473">
        <v>0</v>
      </c>
      <c r="AE9" s="473">
        <v>0</v>
      </c>
      <c r="AF9" s="474">
        <v>0</v>
      </c>
      <c r="AG9" s="487">
        <f t="shared" si="1"/>
        <v>55</v>
      </c>
      <c r="AH9" s="486">
        <v>5</v>
      </c>
      <c r="AI9" s="481">
        <v>5</v>
      </c>
      <c r="AJ9" s="470">
        <v>5</v>
      </c>
      <c r="AK9" s="472">
        <v>12</v>
      </c>
      <c r="AL9" s="473">
        <v>0</v>
      </c>
      <c r="AM9" s="473">
        <v>13</v>
      </c>
      <c r="AN9" s="471">
        <v>5</v>
      </c>
      <c r="AO9" s="474"/>
      <c r="AP9" s="475"/>
      <c r="AQ9" s="475"/>
      <c r="AR9" s="475"/>
      <c r="AS9" s="474"/>
      <c r="AT9" s="488">
        <f t="shared" si="2"/>
        <v>45</v>
      </c>
      <c r="AU9" s="480">
        <f t="shared" si="3"/>
        <v>232</v>
      </c>
    </row>
    <row r="10" spans="2:47" ht="18" customHeight="1" x14ac:dyDescent="0.2">
      <c r="B10" s="428">
        <v>4</v>
      </c>
      <c r="C10" s="432" t="s">
        <v>33</v>
      </c>
      <c r="D10" s="433">
        <v>12</v>
      </c>
      <c r="E10" s="481">
        <v>5</v>
      </c>
      <c r="F10" s="489">
        <v>10</v>
      </c>
      <c r="G10" s="490">
        <v>5</v>
      </c>
      <c r="H10" s="483">
        <v>5</v>
      </c>
      <c r="I10" s="481">
        <v>5</v>
      </c>
      <c r="J10" s="489">
        <v>5</v>
      </c>
      <c r="K10" s="491">
        <v>5</v>
      </c>
      <c r="L10" s="492">
        <v>10</v>
      </c>
      <c r="M10" s="493">
        <v>5</v>
      </c>
      <c r="N10" s="481">
        <v>5</v>
      </c>
      <c r="O10" s="489">
        <v>0</v>
      </c>
      <c r="P10" s="489">
        <v>10</v>
      </c>
      <c r="Q10" s="491">
        <v>12</v>
      </c>
      <c r="R10" s="494">
        <f t="shared" si="0"/>
        <v>94</v>
      </c>
      <c r="S10" s="486">
        <v>5</v>
      </c>
      <c r="T10" s="481">
        <v>8</v>
      </c>
      <c r="U10" s="470">
        <v>5</v>
      </c>
      <c r="V10" s="471">
        <v>14</v>
      </c>
      <c r="W10" s="472">
        <v>12</v>
      </c>
      <c r="X10" s="473">
        <v>5</v>
      </c>
      <c r="Y10" s="473">
        <v>5</v>
      </c>
      <c r="Z10" s="474">
        <v>5</v>
      </c>
      <c r="AA10" s="475">
        <v>5</v>
      </c>
      <c r="AB10" s="473">
        <v>10</v>
      </c>
      <c r="AC10" s="473">
        <v>8</v>
      </c>
      <c r="AD10" s="473">
        <v>0</v>
      </c>
      <c r="AE10" s="473">
        <v>5</v>
      </c>
      <c r="AF10" s="474">
        <v>12</v>
      </c>
      <c r="AG10" s="487">
        <f t="shared" si="1"/>
        <v>99</v>
      </c>
      <c r="AH10" s="486">
        <v>5</v>
      </c>
      <c r="AI10" s="481">
        <v>12</v>
      </c>
      <c r="AJ10" s="470">
        <v>5</v>
      </c>
      <c r="AK10" s="472">
        <v>0</v>
      </c>
      <c r="AL10" s="473">
        <v>5</v>
      </c>
      <c r="AM10" s="473">
        <v>5</v>
      </c>
      <c r="AN10" s="471">
        <v>5</v>
      </c>
      <c r="AO10" s="474"/>
      <c r="AP10" s="475"/>
      <c r="AQ10" s="475"/>
      <c r="AR10" s="475"/>
      <c r="AS10" s="474"/>
      <c r="AT10" s="488">
        <f t="shared" si="2"/>
        <v>37</v>
      </c>
      <c r="AU10" s="480">
        <f t="shared" si="3"/>
        <v>230</v>
      </c>
    </row>
    <row r="11" spans="2:47" ht="18" customHeight="1" x14ac:dyDescent="0.2">
      <c r="B11" s="428">
        <v>5</v>
      </c>
      <c r="C11" s="432" t="s">
        <v>32</v>
      </c>
      <c r="D11" s="433">
        <v>5</v>
      </c>
      <c r="E11" s="481">
        <v>5</v>
      </c>
      <c r="F11" s="489">
        <v>10</v>
      </c>
      <c r="G11" s="490">
        <v>0</v>
      </c>
      <c r="H11" s="483">
        <v>5</v>
      </c>
      <c r="I11" s="481">
        <v>5</v>
      </c>
      <c r="J11" s="489">
        <v>12</v>
      </c>
      <c r="K11" s="491">
        <v>15</v>
      </c>
      <c r="L11" s="492">
        <v>13</v>
      </c>
      <c r="M11" s="493">
        <v>10</v>
      </c>
      <c r="N11" s="481">
        <v>5</v>
      </c>
      <c r="O11" s="489">
        <v>0</v>
      </c>
      <c r="P11" s="489">
        <v>0</v>
      </c>
      <c r="Q11" s="491">
        <v>5</v>
      </c>
      <c r="R11" s="494">
        <f t="shared" si="0"/>
        <v>90</v>
      </c>
      <c r="S11" s="486">
        <v>0</v>
      </c>
      <c r="T11" s="481">
        <v>0</v>
      </c>
      <c r="U11" s="489">
        <v>0</v>
      </c>
      <c r="V11" s="471">
        <v>0</v>
      </c>
      <c r="W11" s="472">
        <v>5</v>
      </c>
      <c r="X11" s="473">
        <v>10</v>
      </c>
      <c r="Y11" s="473">
        <v>14</v>
      </c>
      <c r="Z11" s="474">
        <v>5</v>
      </c>
      <c r="AA11" s="475">
        <v>5</v>
      </c>
      <c r="AB11" s="473">
        <v>5</v>
      </c>
      <c r="AC11" s="473">
        <v>8</v>
      </c>
      <c r="AD11" s="473">
        <v>5</v>
      </c>
      <c r="AE11" s="473">
        <v>5</v>
      </c>
      <c r="AF11" s="474">
        <v>5</v>
      </c>
      <c r="AG11" s="487">
        <f t="shared" si="1"/>
        <v>67</v>
      </c>
      <c r="AH11" s="486">
        <v>5</v>
      </c>
      <c r="AI11" s="481">
        <v>5</v>
      </c>
      <c r="AJ11" s="489">
        <v>10</v>
      </c>
      <c r="AK11" s="472">
        <v>0</v>
      </c>
      <c r="AL11" s="473">
        <v>14</v>
      </c>
      <c r="AM11" s="473">
        <v>12</v>
      </c>
      <c r="AN11" s="471">
        <v>5</v>
      </c>
      <c r="AO11" s="474"/>
      <c r="AP11" s="475"/>
      <c r="AQ11" s="475"/>
      <c r="AR11" s="475"/>
      <c r="AS11" s="474"/>
      <c r="AT11" s="488">
        <f t="shared" si="2"/>
        <v>51</v>
      </c>
      <c r="AU11" s="480">
        <f t="shared" si="3"/>
        <v>208</v>
      </c>
    </row>
    <row r="12" spans="2:47" ht="18" customHeight="1" x14ac:dyDescent="0.2">
      <c r="B12" s="428">
        <v>6</v>
      </c>
      <c r="C12" s="432" t="s">
        <v>51</v>
      </c>
      <c r="D12" s="433">
        <v>0</v>
      </c>
      <c r="E12" s="481">
        <v>0</v>
      </c>
      <c r="F12" s="489">
        <v>0</v>
      </c>
      <c r="G12" s="490">
        <v>5</v>
      </c>
      <c r="H12" s="483">
        <v>5</v>
      </c>
      <c r="I12" s="481">
        <v>5</v>
      </c>
      <c r="J12" s="489">
        <v>5</v>
      </c>
      <c r="K12" s="491">
        <v>15</v>
      </c>
      <c r="L12" s="492">
        <v>0</v>
      </c>
      <c r="M12" s="493">
        <v>0</v>
      </c>
      <c r="N12" s="481">
        <v>0</v>
      </c>
      <c r="O12" s="489">
        <v>0</v>
      </c>
      <c r="P12" s="489">
        <v>8</v>
      </c>
      <c r="Q12" s="491">
        <v>15</v>
      </c>
      <c r="R12" s="494">
        <f t="shared" si="0"/>
        <v>58</v>
      </c>
      <c r="S12" s="486">
        <v>5</v>
      </c>
      <c r="T12" s="481">
        <v>12</v>
      </c>
      <c r="U12" s="489">
        <v>14</v>
      </c>
      <c r="V12" s="471">
        <v>5</v>
      </c>
      <c r="W12" s="472">
        <v>5</v>
      </c>
      <c r="X12" s="473">
        <v>5</v>
      </c>
      <c r="Y12" s="473">
        <v>5</v>
      </c>
      <c r="Z12" s="474">
        <v>14</v>
      </c>
      <c r="AA12" s="475">
        <v>5</v>
      </c>
      <c r="AB12" s="473">
        <v>14</v>
      </c>
      <c r="AC12" s="473">
        <v>5</v>
      </c>
      <c r="AD12" s="473">
        <v>11</v>
      </c>
      <c r="AE12" s="473">
        <v>10</v>
      </c>
      <c r="AF12" s="474">
        <v>5</v>
      </c>
      <c r="AG12" s="487">
        <f t="shared" si="1"/>
        <v>115</v>
      </c>
      <c r="AH12" s="486">
        <v>5</v>
      </c>
      <c r="AI12" s="481">
        <v>5</v>
      </c>
      <c r="AJ12" s="489">
        <v>5</v>
      </c>
      <c r="AK12" s="472">
        <v>5</v>
      </c>
      <c r="AL12" s="473">
        <v>5</v>
      </c>
      <c r="AM12" s="473">
        <v>5</v>
      </c>
      <c r="AN12" s="471">
        <v>5</v>
      </c>
      <c r="AO12" s="474"/>
      <c r="AP12" s="475"/>
      <c r="AQ12" s="475"/>
      <c r="AR12" s="475"/>
      <c r="AS12" s="474"/>
      <c r="AT12" s="488">
        <f t="shared" si="2"/>
        <v>35</v>
      </c>
      <c r="AU12" s="480">
        <f t="shared" si="3"/>
        <v>208</v>
      </c>
    </row>
    <row r="13" spans="2:47" ht="15" x14ac:dyDescent="0.2">
      <c r="B13" s="428">
        <v>7</v>
      </c>
      <c r="C13" s="432" t="s">
        <v>68</v>
      </c>
      <c r="D13" s="433">
        <v>5</v>
      </c>
      <c r="E13" s="481">
        <v>12</v>
      </c>
      <c r="F13" s="489">
        <v>0</v>
      </c>
      <c r="G13" s="490">
        <v>5</v>
      </c>
      <c r="H13" s="483">
        <v>5</v>
      </c>
      <c r="I13" s="481">
        <v>5</v>
      </c>
      <c r="J13" s="489">
        <v>11</v>
      </c>
      <c r="K13" s="491">
        <v>15</v>
      </c>
      <c r="L13" s="492">
        <v>5</v>
      </c>
      <c r="M13" s="493">
        <v>5</v>
      </c>
      <c r="N13" s="481">
        <v>5</v>
      </c>
      <c r="O13" s="489">
        <v>5</v>
      </c>
      <c r="P13" s="489">
        <v>0</v>
      </c>
      <c r="Q13" s="491">
        <v>5</v>
      </c>
      <c r="R13" s="494">
        <f t="shared" si="0"/>
        <v>83</v>
      </c>
      <c r="S13" s="486">
        <v>0</v>
      </c>
      <c r="T13" s="481">
        <v>5</v>
      </c>
      <c r="U13" s="489">
        <v>5</v>
      </c>
      <c r="V13" s="471">
        <v>5</v>
      </c>
      <c r="W13" s="472">
        <v>5</v>
      </c>
      <c r="X13" s="473">
        <v>5</v>
      </c>
      <c r="Y13" s="473">
        <v>5</v>
      </c>
      <c r="Z13" s="474">
        <v>5</v>
      </c>
      <c r="AA13" s="475">
        <v>5</v>
      </c>
      <c r="AB13" s="473">
        <v>5</v>
      </c>
      <c r="AC13" s="473">
        <v>12</v>
      </c>
      <c r="AD13" s="473">
        <v>0</v>
      </c>
      <c r="AE13" s="473">
        <v>5</v>
      </c>
      <c r="AF13" s="474">
        <v>5</v>
      </c>
      <c r="AG13" s="487">
        <f t="shared" si="1"/>
        <v>67</v>
      </c>
      <c r="AH13" s="486">
        <v>0</v>
      </c>
      <c r="AI13" s="481">
        <v>5</v>
      </c>
      <c r="AJ13" s="489">
        <v>5</v>
      </c>
      <c r="AK13" s="472">
        <v>14</v>
      </c>
      <c r="AL13" s="473">
        <v>5</v>
      </c>
      <c r="AM13" s="473">
        <v>5</v>
      </c>
      <c r="AN13" s="471">
        <v>12</v>
      </c>
      <c r="AO13" s="474"/>
      <c r="AP13" s="475"/>
      <c r="AQ13" s="475"/>
      <c r="AR13" s="475"/>
      <c r="AS13" s="474"/>
      <c r="AT13" s="488">
        <f t="shared" si="2"/>
        <v>46</v>
      </c>
      <c r="AU13" s="480">
        <f t="shared" si="3"/>
        <v>196</v>
      </c>
    </row>
    <row r="14" spans="2:47" ht="15" x14ac:dyDescent="0.2">
      <c r="B14" s="428">
        <v>8</v>
      </c>
      <c r="C14" s="432" t="s">
        <v>53</v>
      </c>
      <c r="D14" s="433">
        <v>5</v>
      </c>
      <c r="E14" s="481">
        <v>0</v>
      </c>
      <c r="F14" s="489">
        <v>5</v>
      </c>
      <c r="G14" s="490">
        <v>5</v>
      </c>
      <c r="H14" s="483">
        <v>5</v>
      </c>
      <c r="I14" s="481">
        <v>5</v>
      </c>
      <c r="J14" s="489">
        <v>5</v>
      </c>
      <c r="K14" s="491">
        <v>41</v>
      </c>
      <c r="L14" s="492">
        <v>5</v>
      </c>
      <c r="M14" s="493">
        <v>5</v>
      </c>
      <c r="N14" s="481">
        <v>5</v>
      </c>
      <c r="O14" s="489">
        <v>5</v>
      </c>
      <c r="P14" s="489">
        <v>0</v>
      </c>
      <c r="Q14" s="491">
        <v>0</v>
      </c>
      <c r="R14" s="494">
        <f t="shared" si="0"/>
        <v>91</v>
      </c>
      <c r="S14" s="486">
        <v>10</v>
      </c>
      <c r="T14" s="481">
        <v>0</v>
      </c>
      <c r="U14" s="489">
        <v>0</v>
      </c>
      <c r="V14" s="471">
        <v>0</v>
      </c>
      <c r="W14" s="472">
        <v>5</v>
      </c>
      <c r="X14" s="473">
        <v>0</v>
      </c>
      <c r="Y14" s="473">
        <v>5</v>
      </c>
      <c r="Z14" s="474">
        <v>5</v>
      </c>
      <c r="AA14" s="475">
        <v>5</v>
      </c>
      <c r="AB14" s="473">
        <v>5</v>
      </c>
      <c r="AC14" s="473">
        <v>0</v>
      </c>
      <c r="AD14" s="473">
        <v>14</v>
      </c>
      <c r="AE14" s="473">
        <v>14</v>
      </c>
      <c r="AF14" s="474">
        <v>5</v>
      </c>
      <c r="AG14" s="487">
        <f t="shared" si="1"/>
        <v>68</v>
      </c>
      <c r="AH14" s="486">
        <v>5</v>
      </c>
      <c r="AI14" s="481">
        <v>5</v>
      </c>
      <c r="AJ14" s="489">
        <v>15</v>
      </c>
      <c r="AK14" s="472">
        <v>0</v>
      </c>
      <c r="AL14" s="473">
        <v>5</v>
      </c>
      <c r="AM14" s="473">
        <v>0</v>
      </c>
      <c r="AN14" s="471">
        <v>5</v>
      </c>
      <c r="AO14" s="474"/>
      <c r="AP14" s="475"/>
      <c r="AQ14" s="475"/>
      <c r="AR14" s="475"/>
      <c r="AS14" s="474"/>
      <c r="AT14" s="488">
        <f t="shared" si="2"/>
        <v>35</v>
      </c>
      <c r="AU14" s="480">
        <f t="shared" si="3"/>
        <v>194</v>
      </c>
    </row>
    <row r="15" spans="2:47" ht="15" x14ac:dyDescent="0.2">
      <c r="B15" s="428">
        <v>9</v>
      </c>
      <c r="C15" s="432" t="s">
        <v>12</v>
      </c>
      <c r="D15" s="433">
        <v>5</v>
      </c>
      <c r="E15" s="481">
        <v>5</v>
      </c>
      <c r="F15" s="489">
        <v>12</v>
      </c>
      <c r="G15" s="490">
        <v>5</v>
      </c>
      <c r="H15" s="483">
        <v>0</v>
      </c>
      <c r="I15" s="481">
        <v>5</v>
      </c>
      <c r="J15" s="489">
        <v>0</v>
      </c>
      <c r="K15" s="491">
        <v>15</v>
      </c>
      <c r="L15" s="492">
        <v>14</v>
      </c>
      <c r="M15" s="493">
        <v>5</v>
      </c>
      <c r="N15" s="481">
        <v>5</v>
      </c>
      <c r="O15" s="489">
        <v>0</v>
      </c>
      <c r="P15" s="489">
        <v>0</v>
      </c>
      <c r="Q15" s="491">
        <v>11</v>
      </c>
      <c r="R15" s="494">
        <f t="shared" si="0"/>
        <v>82</v>
      </c>
      <c r="S15" s="493">
        <v>5</v>
      </c>
      <c r="T15" s="481">
        <v>0</v>
      </c>
      <c r="U15" s="489">
        <v>0</v>
      </c>
      <c r="V15" s="471">
        <v>0</v>
      </c>
      <c r="W15" s="472">
        <v>5</v>
      </c>
      <c r="X15" s="473">
        <v>0</v>
      </c>
      <c r="Y15" s="473">
        <v>5</v>
      </c>
      <c r="Z15" s="474">
        <v>13</v>
      </c>
      <c r="AA15" s="475">
        <v>12</v>
      </c>
      <c r="AB15" s="473">
        <v>5</v>
      </c>
      <c r="AC15" s="473">
        <v>5</v>
      </c>
      <c r="AD15" s="473">
        <v>0</v>
      </c>
      <c r="AE15" s="473">
        <v>12</v>
      </c>
      <c r="AF15" s="474">
        <v>12</v>
      </c>
      <c r="AG15" s="487">
        <f t="shared" si="1"/>
        <v>74</v>
      </c>
      <c r="AH15" s="493">
        <v>14</v>
      </c>
      <c r="AI15" s="481">
        <v>5</v>
      </c>
      <c r="AJ15" s="489">
        <v>5</v>
      </c>
      <c r="AK15" s="472">
        <v>0</v>
      </c>
      <c r="AL15" s="473">
        <v>5</v>
      </c>
      <c r="AM15" s="473">
        <v>0</v>
      </c>
      <c r="AN15" s="471">
        <v>5</v>
      </c>
      <c r="AO15" s="474"/>
      <c r="AP15" s="475"/>
      <c r="AQ15" s="475"/>
      <c r="AR15" s="475"/>
      <c r="AS15" s="474"/>
      <c r="AT15" s="488">
        <f t="shared" si="2"/>
        <v>34</v>
      </c>
      <c r="AU15" s="480">
        <f t="shared" si="3"/>
        <v>190</v>
      </c>
    </row>
    <row r="16" spans="2:47" ht="15" x14ac:dyDescent="0.2">
      <c r="B16" s="428">
        <v>10</v>
      </c>
      <c r="C16" s="435" t="s">
        <v>50</v>
      </c>
      <c r="D16" s="430">
        <v>14</v>
      </c>
      <c r="E16" s="481">
        <v>5</v>
      </c>
      <c r="F16" s="481">
        <v>5</v>
      </c>
      <c r="G16" s="482">
        <v>5</v>
      </c>
      <c r="H16" s="483">
        <v>5</v>
      </c>
      <c r="I16" s="481">
        <v>5</v>
      </c>
      <c r="J16" s="481">
        <v>5</v>
      </c>
      <c r="K16" s="484">
        <v>15</v>
      </c>
      <c r="L16" s="485">
        <v>11</v>
      </c>
      <c r="M16" s="483">
        <v>5</v>
      </c>
      <c r="N16" s="481">
        <v>8</v>
      </c>
      <c r="O16" s="481">
        <v>10</v>
      </c>
      <c r="P16" s="481">
        <v>8</v>
      </c>
      <c r="Q16" s="484">
        <v>0</v>
      </c>
      <c r="R16" s="468">
        <f t="shared" si="0"/>
        <v>101</v>
      </c>
      <c r="S16" s="486">
        <v>5</v>
      </c>
      <c r="T16" s="481">
        <v>5</v>
      </c>
      <c r="U16" s="489">
        <v>0</v>
      </c>
      <c r="V16" s="471">
        <v>0</v>
      </c>
      <c r="W16" s="472">
        <v>14</v>
      </c>
      <c r="X16" s="473">
        <v>5</v>
      </c>
      <c r="Y16" s="473">
        <v>0</v>
      </c>
      <c r="Z16" s="474">
        <v>5</v>
      </c>
      <c r="AA16" s="475">
        <v>5</v>
      </c>
      <c r="AB16" s="473">
        <v>5</v>
      </c>
      <c r="AC16" s="473">
        <v>5</v>
      </c>
      <c r="AD16" s="473">
        <v>5</v>
      </c>
      <c r="AE16" s="473">
        <v>0</v>
      </c>
      <c r="AF16" s="474">
        <v>5</v>
      </c>
      <c r="AG16" s="487">
        <f t="shared" si="1"/>
        <v>59</v>
      </c>
      <c r="AH16" s="486">
        <v>0</v>
      </c>
      <c r="AI16" s="481">
        <v>5</v>
      </c>
      <c r="AJ16" s="489">
        <v>5</v>
      </c>
      <c r="AK16" s="472">
        <v>5</v>
      </c>
      <c r="AL16" s="473">
        <v>5</v>
      </c>
      <c r="AM16" s="473">
        <v>0</v>
      </c>
      <c r="AN16" s="471">
        <v>10</v>
      </c>
      <c r="AO16" s="474"/>
      <c r="AP16" s="475"/>
      <c r="AQ16" s="475"/>
      <c r="AR16" s="475"/>
      <c r="AS16" s="474"/>
      <c r="AT16" s="488">
        <f t="shared" si="2"/>
        <v>30</v>
      </c>
      <c r="AU16" s="480">
        <f t="shared" si="3"/>
        <v>190</v>
      </c>
    </row>
    <row r="17" spans="2:47" ht="15" x14ac:dyDescent="0.2">
      <c r="B17" s="428">
        <v>11</v>
      </c>
      <c r="C17" s="432" t="s">
        <v>81</v>
      </c>
      <c r="D17" s="433">
        <v>11</v>
      </c>
      <c r="E17" s="481">
        <v>5</v>
      </c>
      <c r="F17" s="489">
        <v>8</v>
      </c>
      <c r="G17" s="490">
        <v>5</v>
      </c>
      <c r="H17" s="483">
        <v>5</v>
      </c>
      <c r="I17" s="481">
        <v>5</v>
      </c>
      <c r="J17" s="489">
        <v>0</v>
      </c>
      <c r="K17" s="491">
        <v>15</v>
      </c>
      <c r="L17" s="492">
        <v>5</v>
      </c>
      <c r="M17" s="493">
        <v>5</v>
      </c>
      <c r="N17" s="481">
        <v>5</v>
      </c>
      <c r="O17" s="489">
        <v>5</v>
      </c>
      <c r="P17" s="489">
        <v>0</v>
      </c>
      <c r="Q17" s="491">
        <v>5</v>
      </c>
      <c r="R17" s="494">
        <f t="shared" si="0"/>
        <v>79</v>
      </c>
      <c r="S17" s="486">
        <v>0</v>
      </c>
      <c r="T17" s="481">
        <v>0</v>
      </c>
      <c r="U17" s="489">
        <v>0</v>
      </c>
      <c r="V17" s="471">
        <v>0</v>
      </c>
      <c r="W17" s="472">
        <v>12</v>
      </c>
      <c r="X17" s="473">
        <v>5</v>
      </c>
      <c r="Y17" s="473">
        <v>0</v>
      </c>
      <c r="Z17" s="474">
        <v>5</v>
      </c>
      <c r="AA17" s="475">
        <v>13</v>
      </c>
      <c r="AB17" s="473">
        <v>5</v>
      </c>
      <c r="AC17" s="473">
        <v>10</v>
      </c>
      <c r="AD17" s="473">
        <v>0</v>
      </c>
      <c r="AE17" s="473">
        <v>0</v>
      </c>
      <c r="AF17" s="474">
        <v>5</v>
      </c>
      <c r="AG17" s="487">
        <f t="shared" si="1"/>
        <v>55</v>
      </c>
      <c r="AH17" s="486">
        <v>12</v>
      </c>
      <c r="AI17" s="481">
        <v>5</v>
      </c>
      <c r="AJ17" s="489">
        <v>13</v>
      </c>
      <c r="AK17" s="472">
        <v>8</v>
      </c>
      <c r="AL17" s="473">
        <v>5</v>
      </c>
      <c r="AM17" s="473">
        <v>0</v>
      </c>
      <c r="AN17" s="471">
        <v>5</v>
      </c>
      <c r="AO17" s="474"/>
      <c r="AP17" s="475"/>
      <c r="AQ17" s="475"/>
      <c r="AR17" s="475"/>
      <c r="AS17" s="474"/>
      <c r="AT17" s="488">
        <f t="shared" si="2"/>
        <v>48</v>
      </c>
      <c r="AU17" s="480">
        <f t="shared" si="3"/>
        <v>182</v>
      </c>
    </row>
    <row r="18" spans="2:47" ht="15" x14ac:dyDescent="0.2">
      <c r="B18" s="428">
        <v>12</v>
      </c>
      <c r="C18" s="432" t="s">
        <v>74</v>
      </c>
      <c r="D18" s="433">
        <v>5</v>
      </c>
      <c r="E18" s="481">
        <v>5</v>
      </c>
      <c r="F18" s="493">
        <v>12</v>
      </c>
      <c r="G18" s="490">
        <v>5</v>
      </c>
      <c r="H18" s="483">
        <v>5</v>
      </c>
      <c r="I18" s="483">
        <v>5</v>
      </c>
      <c r="J18" s="493">
        <v>0</v>
      </c>
      <c r="K18" s="495">
        <v>0</v>
      </c>
      <c r="L18" s="492">
        <v>28</v>
      </c>
      <c r="M18" s="493">
        <v>10</v>
      </c>
      <c r="N18" s="481">
        <v>5</v>
      </c>
      <c r="O18" s="489">
        <v>0</v>
      </c>
      <c r="P18" s="489">
        <v>10</v>
      </c>
      <c r="Q18" s="491">
        <v>5</v>
      </c>
      <c r="R18" s="494">
        <f t="shared" si="0"/>
        <v>95</v>
      </c>
      <c r="S18" s="486">
        <v>5</v>
      </c>
      <c r="T18" s="481">
        <v>5</v>
      </c>
      <c r="U18" s="489">
        <v>5</v>
      </c>
      <c r="V18" s="471">
        <v>5</v>
      </c>
      <c r="W18" s="472">
        <v>5</v>
      </c>
      <c r="X18" s="473">
        <v>0</v>
      </c>
      <c r="Y18" s="473">
        <v>5</v>
      </c>
      <c r="Z18" s="474">
        <v>5</v>
      </c>
      <c r="AA18" s="475">
        <v>5</v>
      </c>
      <c r="AB18" s="473">
        <v>5</v>
      </c>
      <c r="AC18" s="473">
        <v>0</v>
      </c>
      <c r="AD18" s="473">
        <v>0</v>
      </c>
      <c r="AE18" s="473">
        <v>5</v>
      </c>
      <c r="AF18" s="474">
        <v>14</v>
      </c>
      <c r="AG18" s="487">
        <f t="shared" si="1"/>
        <v>64</v>
      </c>
      <c r="AH18" s="486">
        <v>0</v>
      </c>
      <c r="AI18" s="481">
        <v>5</v>
      </c>
      <c r="AJ18" s="489">
        <v>11</v>
      </c>
      <c r="AK18" s="472">
        <v>0</v>
      </c>
      <c r="AL18" s="473">
        <v>0</v>
      </c>
      <c r="AM18" s="473">
        <v>0</v>
      </c>
      <c r="AN18" s="471">
        <v>5</v>
      </c>
      <c r="AO18" s="474"/>
      <c r="AP18" s="475"/>
      <c r="AQ18" s="475"/>
      <c r="AR18" s="475"/>
      <c r="AS18" s="474"/>
      <c r="AT18" s="488">
        <f t="shared" si="2"/>
        <v>21</v>
      </c>
      <c r="AU18" s="480">
        <f t="shared" si="3"/>
        <v>180</v>
      </c>
    </row>
    <row r="19" spans="2:47" ht="15" x14ac:dyDescent="0.2">
      <c r="B19" s="428">
        <v>13</v>
      </c>
      <c r="C19" s="436" t="s">
        <v>39</v>
      </c>
      <c r="D19" s="434">
        <v>0</v>
      </c>
      <c r="E19" s="481">
        <v>0</v>
      </c>
      <c r="F19" s="493">
        <v>0</v>
      </c>
      <c r="G19" s="490">
        <v>0</v>
      </c>
      <c r="H19" s="483">
        <v>5</v>
      </c>
      <c r="I19" s="483">
        <v>0</v>
      </c>
      <c r="J19" s="493">
        <v>0</v>
      </c>
      <c r="K19" s="495">
        <v>33</v>
      </c>
      <c r="L19" s="492">
        <v>5</v>
      </c>
      <c r="M19" s="493">
        <v>5</v>
      </c>
      <c r="N19" s="481">
        <v>5</v>
      </c>
      <c r="O19" s="489">
        <v>12</v>
      </c>
      <c r="P19" s="489">
        <v>0</v>
      </c>
      <c r="Q19" s="491">
        <v>0</v>
      </c>
      <c r="R19" s="494">
        <f t="shared" si="0"/>
        <v>65</v>
      </c>
      <c r="S19" s="486">
        <v>5</v>
      </c>
      <c r="T19" s="481">
        <v>5</v>
      </c>
      <c r="U19" s="489">
        <v>0</v>
      </c>
      <c r="V19" s="471">
        <v>10</v>
      </c>
      <c r="W19" s="472">
        <v>0</v>
      </c>
      <c r="X19" s="473">
        <v>0</v>
      </c>
      <c r="Y19" s="473">
        <v>10</v>
      </c>
      <c r="Z19" s="474">
        <v>0</v>
      </c>
      <c r="AA19" s="475">
        <v>15</v>
      </c>
      <c r="AB19" s="473">
        <v>0</v>
      </c>
      <c r="AC19" s="473">
        <v>10</v>
      </c>
      <c r="AD19" s="473">
        <v>15</v>
      </c>
      <c r="AE19" s="473">
        <v>0</v>
      </c>
      <c r="AF19" s="474">
        <v>0</v>
      </c>
      <c r="AG19" s="487">
        <f t="shared" si="1"/>
        <v>70</v>
      </c>
      <c r="AH19" s="486">
        <v>15</v>
      </c>
      <c r="AI19" s="481">
        <v>5</v>
      </c>
      <c r="AJ19" s="489">
        <v>5</v>
      </c>
      <c r="AK19" s="472">
        <v>0</v>
      </c>
      <c r="AL19" s="473">
        <v>13</v>
      </c>
      <c r="AM19" s="473">
        <v>0</v>
      </c>
      <c r="AN19" s="471">
        <v>5</v>
      </c>
      <c r="AO19" s="474"/>
      <c r="AP19" s="475"/>
      <c r="AQ19" s="475"/>
      <c r="AR19" s="475"/>
      <c r="AS19" s="474"/>
      <c r="AT19" s="488">
        <f t="shared" si="2"/>
        <v>43</v>
      </c>
      <c r="AU19" s="480">
        <f t="shared" si="3"/>
        <v>178</v>
      </c>
    </row>
    <row r="20" spans="2:47" ht="15" x14ac:dyDescent="0.2">
      <c r="B20" s="428">
        <v>14</v>
      </c>
      <c r="C20" s="432" t="s">
        <v>124</v>
      </c>
      <c r="D20" s="433">
        <v>5</v>
      </c>
      <c r="E20" s="481">
        <v>0</v>
      </c>
      <c r="F20" s="489">
        <v>10</v>
      </c>
      <c r="G20" s="490">
        <v>5</v>
      </c>
      <c r="H20" s="483">
        <v>14</v>
      </c>
      <c r="I20" s="481">
        <v>5</v>
      </c>
      <c r="J20" s="489">
        <v>0</v>
      </c>
      <c r="K20" s="491">
        <v>15</v>
      </c>
      <c r="L20" s="492">
        <v>5</v>
      </c>
      <c r="M20" s="493">
        <v>5</v>
      </c>
      <c r="N20" s="481">
        <v>0</v>
      </c>
      <c r="O20" s="489">
        <v>0</v>
      </c>
      <c r="P20" s="489">
        <v>10</v>
      </c>
      <c r="Q20" s="491">
        <v>5</v>
      </c>
      <c r="R20" s="494">
        <f t="shared" si="0"/>
        <v>79</v>
      </c>
      <c r="S20" s="486">
        <v>0</v>
      </c>
      <c r="T20" s="481">
        <v>0</v>
      </c>
      <c r="U20" s="489">
        <v>10</v>
      </c>
      <c r="V20" s="471">
        <v>12</v>
      </c>
      <c r="W20" s="472">
        <v>5</v>
      </c>
      <c r="X20" s="473">
        <v>0</v>
      </c>
      <c r="Y20" s="473">
        <v>5</v>
      </c>
      <c r="Z20" s="474">
        <v>5</v>
      </c>
      <c r="AA20" s="475">
        <v>5</v>
      </c>
      <c r="AB20" s="473">
        <v>0</v>
      </c>
      <c r="AC20" s="473">
        <v>0</v>
      </c>
      <c r="AD20" s="473">
        <v>0</v>
      </c>
      <c r="AE20" s="473">
        <v>8</v>
      </c>
      <c r="AF20" s="474">
        <v>0</v>
      </c>
      <c r="AG20" s="487">
        <f t="shared" si="1"/>
        <v>50</v>
      </c>
      <c r="AH20" s="486">
        <v>5</v>
      </c>
      <c r="AI20" s="481">
        <v>5</v>
      </c>
      <c r="AJ20" s="489">
        <v>5</v>
      </c>
      <c r="AK20" s="472">
        <v>0</v>
      </c>
      <c r="AL20" s="473">
        <v>5</v>
      </c>
      <c r="AM20" s="473">
        <v>5</v>
      </c>
      <c r="AN20" s="471">
        <v>5</v>
      </c>
      <c r="AO20" s="474"/>
      <c r="AP20" s="475"/>
      <c r="AQ20" s="475"/>
      <c r="AR20" s="475"/>
      <c r="AS20" s="474"/>
      <c r="AT20" s="488">
        <f t="shared" si="2"/>
        <v>30</v>
      </c>
      <c r="AU20" s="480">
        <f t="shared" si="3"/>
        <v>159</v>
      </c>
    </row>
    <row r="21" spans="2:47" ht="15" x14ac:dyDescent="0.2">
      <c r="B21" s="428">
        <v>15</v>
      </c>
      <c r="C21" s="432" t="s">
        <v>49</v>
      </c>
      <c r="D21" s="433">
        <v>5</v>
      </c>
      <c r="E21" s="481">
        <v>5</v>
      </c>
      <c r="F21" s="489">
        <v>5</v>
      </c>
      <c r="G21" s="490">
        <v>5</v>
      </c>
      <c r="H21" s="483">
        <v>0</v>
      </c>
      <c r="I21" s="481">
        <v>5</v>
      </c>
      <c r="J21" s="489">
        <v>5</v>
      </c>
      <c r="K21" s="491">
        <v>5</v>
      </c>
      <c r="L21" s="492">
        <v>10</v>
      </c>
      <c r="M21" s="493">
        <v>5</v>
      </c>
      <c r="N21" s="481">
        <v>14</v>
      </c>
      <c r="O21" s="489">
        <v>0</v>
      </c>
      <c r="P21" s="489">
        <v>5</v>
      </c>
      <c r="Q21" s="491">
        <v>5</v>
      </c>
      <c r="R21" s="494">
        <f t="shared" si="0"/>
        <v>74</v>
      </c>
      <c r="S21" s="493">
        <v>0</v>
      </c>
      <c r="T21" s="481">
        <v>0</v>
      </c>
      <c r="U21" s="489">
        <v>0</v>
      </c>
      <c r="V21" s="471">
        <v>0</v>
      </c>
      <c r="W21" s="472">
        <v>5</v>
      </c>
      <c r="X21" s="473">
        <v>5</v>
      </c>
      <c r="Y21" s="473">
        <v>5</v>
      </c>
      <c r="Z21" s="474">
        <v>5</v>
      </c>
      <c r="AA21" s="475">
        <v>5</v>
      </c>
      <c r="AB21" s="473">
        <v>0</v>
      </c>
      <c r="AC21" s="473">
        <v>5</v>
      </c>
      <c r="AD21" s="473">
        <v>0</v>
      </c>
      <c r="AE21" s="473">
        <v>5</v>
      </c>
      <c r="AF21" s="474">
        <v>5</v>
      </c>
      <c r="AG21" s="487">
        <f t="shared" si="1"/>
        <v>40</v>
      </c>
      <c r="AH21" s="493">
        <v>0</v>
      </c>
      <c r="AI21" s="481">
        <v>5</v>
      </c>
      <c r="AJ21" s="489">
        <v>5</v>
      </c>
      <c r="AK21" s="472">
        <v>0</v>
      </c>
      <c r="AL21" s="473">
        <v>5</v>
      </c>
      <c r="AM21" s="473">
        <v>5</v>
      </c>
      <c r="AN21" s="471">
        <v>5</v>
      </c>
      <c r="AO21" s="474"/>
      <c r="AP21" s="475"/>
      <c r="AQ21" s="475"/>
      <c r="AR21" s="475"/>
      <c r="AS21" s="474"/>
      <c r="AT21" s="488">
        <f t="shared" si="2"/>
        <v>25</v>
      </c>
      <c r="AU21" s="480">
        <f t="shared" si="3"/>
        <v>139</v>
      </c>
    </row>
    <row r="22" spans="2:47" ht="15" x14ac:dyDescent="0.2">
      <c r="B22" s="428">
        <v>16</v>
      </c>
      <c r="C22" s="432" t="s">
        <v>129</v>
      </c>
      <c r="D22" s="433">
        <v>5</v>
      </c>
      <c r="E22" s="481">
        <v>5</v>
      </c>
      <c r="F22" s="489">
        <v>5</v>
      </c>
      <c r="G22" s="490">
        <v>5</v>
      </c>
      <c r="H22" s="483">
        <v>0</v>
      </c>
      <c r="I22" s="481">
        <v>5</v>
      </c>
      <c r="J22" s="489">
        <v>0</v>
      </c>
      <c r="K22" s="491">
        <v>15</v>
      </c>
      <c r="L22" s="492">
        <v>5</v>
      </c>
      <c r="M22" s="493">
        <v>0</v>
      </c>
      <c r="N22" s="481">
        <v>0</v>
      </c>
      <c r="O22" s="489">
        <v>0</v>
      </c>
      <c r="P22" s="489">
        <v>8</v>
      </c>
      <c r="Q22" s="491">
        <v>14</v>
      </c>
      <c r="R22" s="494">
        <f t="shared" si="0"/>
        <v>67</v>
      </c>
      <c r="S22" s="486">
        <v>0</v>
      </c>
      <c r="T22" s="481">
        <v>0</v>
      </c>
      <c r="U22" s="489">
        <v>0</v>
      </c>
      <c r="V22" s="471">
        <v>0</v>
      </c>
      <c r="W22" s="472">
        <v>5</v>
      </c>
      <c r="X22" s="473">
        <v>0</v>
      </c>
      <c r="Y22" s="473">
        <v>5</v>
      </c>
      <c r="Z22" s="474">
        <v>0</v>
      </c>
      <c r="AA22" s="475">
        <v>5</v>
      </c>
      <c r="AB22" s="473">
        <v>5</v>
      </c>
      <c r="AC22" s="473">
        <v>5</v>
      </c>
      <c r="AD22" s="473">
        <v>10</v>
      </c>
      <c r="AE22" s="473">
        <v>10</v>
      </c>
      <c r="AF22" s="474">
        <v>5</v>
      </c>
      <c r="AG22" s="487">
        <f t="shared" si="1"/>
        <v>50</v>
      </c>
      <c r="AH22" s="486">
        <v>5</v>
      </c>
      <c r="AI22" s="481">
        <v>5</v>
      </c>
      <c r="AJ22" s="489">
        <v>5</v>
      </c>
      <c r="AK22" s="472">
        <v>0</v>
      </c>
      <c r="AL22" s="473">
        <v>5</v>
      </c>
      <c r="AM22" s="473">
        <v>0</v>
      </c>
      <c r="AN22" s="471">
        <v>0</v>
      </c>
      <c r="AO22" s="474"/>
      <c r="AP22" s="475"/>
      <c r="AQ22" s="475"/>
      <c r="AR22" s="475"/>
      <c r="AS22" s="474"/>
      <c r="AT22" s="488">
        <f t="shared" si="2"/>
        <v>20</v>
      </c>
      <c r="AU22" s="480">
        <f t="shared" si="3"/>
        <v>137</v>
      </c>
    </row>
    <row r="23" spans="2:47" ht="15" x14ac:dyDescent="0.2">
      <c r="B23" s="428">
        <v>17</v>
      </c>
      <c r="C23" s="432" t="s">
        <v>11</v>
      </c>
      <c r="D23" s="433">
        <v>0</v>
      </c>
      <c r="E23" s="481">
        <v>10</v>
      </c>
      <c r="F23" s="489">
        <v>5</v>
      </c>
      <c r="G23" s="490">
        <v>5</v>
      </c>
      <c r="H23" s="483">
        <v>5</v>
      </c>
      <c r="I23" s="481">
        <v>0</v>
      </c>
      <c r="J23" s="489">
        <v>5</v>
      </c>
      <c r="K23" s="491">
        <v>0</v>
      </c>
      <c r="L23" s="492">
        <v>0</v>
      </c>
      <c r="M23" s="493">
        <v>14</v>
      </c>
      <c r="N23" s="481">
        <v>0</v>
      </c>
      <c r="O23" s="489">
        <v>0</v>
      </c>
      <c r="P23" s="489">
        <v>0</v>
      </c>
      <c r="Q23" s="491">
        <v>5</v>
      </c>
      <c r="R23" s="494">
        <f t="shared" si="0"/>
        <v>49</v>
      </c>
      <c r="S23" s="486">
        <v>5</v>
      </c>
      <c r="T23" s="481">
        <v>12</v>
      </c>
      <c r="U23" s="489">
        <v>14</v>
      </c>
      <c r="V23" s="471">
        <v>5</v>
      </c>
      <c r="W23" s="472">
        <v>0</v>
      </c>
      <c r="X23" s="473">
        <v>5</v>
      </c>
      <c r="Y23" s="473">
        <v>5</v>
      </c>
      <c r="Z23" s="474">
        <v>0</v>
      </c>
      <c r="AA23" s="475">
        <v>10</v>
      </c>
      <c r="AB23" s="473">
        <v>0</v>
      </c>
      <c r="AC23" s="473">
        <v>10</v>
      </c>
      <c r="AD23" s="473">
        <v>0</v>
      </c>
      <c r="AE23" s="473">
        <v>0</v>
      </c>
      <c r="AF23" s="474">
        <v>5</v>
      </c>
      <c r="AG23" s="487">
        <f t="shared" si="1"/>
        <v>71</v>
      </c>
      <c r="AH23" s="486">
        <v>5</v>
      </c>
      <c r="AI23" s="481">
        <v>0</v>
      </c>
      <c r="AJ23" s="489">
        <v>0</v>
      </c>
      <c r="AK23" s="472">
        <v>0</v>
      </c>
      <c r="AL23" s="473">
        <v>0</v>
      </c>
      <c r="AM23" s="473">
        <v>5</v>
      </c>
      <c r="AN23" s="471">
        <v>5</v>
      </c>
      <c r="AO23" s="474"/>
      <c r="AP23" s="475"/>
      <c r="AQ23" s="475"/>
      <c r="AR23" s="475"/>
      <c r="AS23" s="474"/>
      <c r="AT23" s="488">
        <f t="shared" si="2"/>
        <v>15</v>
      </c>
      <c r="AU23" s="480">
        <f t="shared" si="3"/>
        <v>135</v>
      </c>
    </row>
    <row r="24" spans="2:47" ht="15" x14ac:dyDescent="0.2">
      <c r="B24" s="428">
        <v>18</v>
      </c>
      <c r="C24" s="432" t="s">
        <v>9</v>
      </c>
      <c r="D24" s="433">
        <v>5</v>
      </c>
      <c r="E24" s="481">
        <v>5</v>
      </c>
      <c r="F24" s="489">
        <v>5</v>
      </c>
      <c r="G24" s="490">
        <v>5</v>
      </c>
      <c r="H24" s="483">
        <v>5</v>
      </c>
      <c r="I24" s="481">
        <v>0</v>
      </c>
      <c r="J24" s="489">
        <v>5</v>
      </c>
      <c r="K24" s="491">
        <v>10</v>
      </c>
      <c r="L24" s="492">
        <v>5</v>
      </c>
      <c r="M24" s="493">
        <v>5</v>
      </c>
      <c r="N24" s="481">
        <v>5</v>
      </c>
      <c r="O24" s="489">
        <v>0</v>
      </c>
      <c r="P24" s="489">
        <v>0</v>
      </c>
      <c r="Q24" s="491">
        <v>5</v>
      </c>
      <c r="R24" s="494">
        <f t="shared" si="0"/>
        <v>60</v>
      </c>
      <c r="S24" s="486">
        <v>0</v>
      </c>
      <c r="T24" s="481">
        <v>0</v>
      </c>
      <c r="U24" s="489">
        <v>0</v>
      </c>
      <c r="V24" s="471">
        <v>0</v>
      </c>
      <c r="W24" s="472">
        <v>8</v>
      </c>
      <c r="X24" s="473">
        <v>5</v>
      </c>
      <c r="Y24" s="473">
        <v>5</v>
      </c>
      <c r="Z24" s="474">
        <v>0</v>
      </c>
      <c r="AA24" s="475">
        <v>0</v>
      </c>
      <c r="AB24" s="473">
        <v>5</v>
      </c>
      <c r="AC24" s="473">
        <v>0</v>
      </c>
      <c r="AD24" s="473">
        <v>0</v>
      </c>
      <c r="AE24" s="473">
        <v>14</v>
      </c>
      <c r="AF24" s="474">
        <v>5</v>
      </c>
      <c r="AG24" s="487">
        <f t="shared" si="1"/>
        <v>42</v>
      </c>
      <c r="AH24" s="486">
        <v>5</v>
      </c>
      <c r="AI24" s="481">
        <v>0</v>
      </c>
      <c r="AJ24" s="489">
        <v>5</v>
      </c>
      <c r="AK24" s="472">
        <v>5</v>
      </c>
      <c r="AL24" s="473">
        <v>5</v>
      </c>
      <c r="AM24" s="473">
        <v>5</v>
      </c>
      <c r="AN24" s="471">
        <v>5</v>
      </c>
      <c r="AO24" s="474"/>
      <c r="AP24" s="475"/>
      <c r="AQ24" s="475"/>
      <c r="AR24" s="475"/>
      <c r="AS24" s="474"/>
      <c r="AT24" s="488">
        <f t="shared" si="2"/>
        <v>30</v>
      </c>
      <c r="AU24" s="480">
        <f t="shared" si="3"/>
        <v>132</v>
      </c>
    </row>
    <row r="25" spans="2:47" ht="15" x14ac:dyDescent="0.2">
      <c r="B25" s="428">
        <v>19</v>
      </c>
      <c r="C25" s="432" t="s">
        <v>63</v>
      </c>
      <c r="D25" s="433">
        <v>5</v>
      </c>
      <c r="E25" s="481">
        <v>5</v>
      </c>
      <c r="F25" s="489">
        <v>5</v>
      </c>
      <c r="G25" s="490">
        <v>5</v>
      </c>
      <c r="H25" s="483">
        <v>5</v>
      </c>
      <c r="I25" s="481">
        <v>5</v>
      </c>
      <c r="J25" s="489">
        <v>5</v>
      </c>
      <c r="K25" s="491">
        <v>15</v>
      </c>
      <c r="L25" s="492">
        <v>5</v>
      </c>
      <c r="M25" s="493">
        <v>5</v>
      </c>
      <c r="N25" s="481">
        <v>10</v>
      </c>
      <c r="O25" s="489">
        <v>0</v>
      </c>
      <c r="P25" s="489">
        <v>0</v>
      </c>
      <c r="Q25" s="491">
        <v>5</v>
      </c>
      <c r="R25" s="494">
        <f t="shared" si="0"/>
        <v>75</v>
      </c>
      <c r="S25" s="486">
        <v>0</v>
      </c>
      <c r="T25" s="481">
        <v>0</v>
      </c>
      <c r="U25" s="489">
        <v>0</v>
      </c>
      <c r="V25" s="471">
        <v>0</v>
      </c>
      <c r="W25" s="472">
        <v>5</v>
      </c>
      <c r="X25" s="473">
        <v>5</v>
      </c>
      <c r="Y25" s="473">
        <v>11</v>
      </c>
      <c r="Z25" s="474">
        <v>5</v>
      </c>
      <c r="AA25" s="475">
        <v>5</v>
      </c>
      <c r="AB25" s="473">
        <v>5</v>
      </c>
      <c r="AC25" s="473">
        <v>5</v>
      </c>
      <c r="AD25" s="473">
        <v>0</v>
      </c>
      <c r="AE25" s="473">
        <v>0</v>
      </c>
      <c r="AF25" s="474">
        <v>5</v>
      </c>
      <c r="AG25" s="487">
        <f t="shared" si="1"/>
        <v>46</v>
      </c>
      <c r="AH25" s="486">
        <v>5</v>
      </c>
      <c r="AI25" s="481">
        <v>5</v>
      </c>
      <c r="AJ25" s="489">
        <v>0</v>
      </c>
      <c r="AK25" s="472">
        <v>0</v>
      </c>
      <c r="AL25" s="473">
        <v>0</v>
      </c>
      <c r="AM25" s="473">
        <v>0</v>
      </c>
      <c r="AN25" s="471">
        <v>0</v>
      </c>
      <c r="AO25" s="474"/>
      <c r="AP25" s="475"/>
      <c r="AQ25" s="475"/>
      <c r="AR25" s="475"/>
      <c r="AS25" s="474"/>
      <c r="AT25" s="488">
        <f t="shared" si="2"/>
        <v>10</v>
      </c>
      <c r="AU25" s="480">
        <f t="shared" si="3"/>
        <v>131</v>
      </c>
    </row>
    <row r="26" spans="2:47" ht="15" x14ac:dyDescent="0.2">
      <c r="B26" s="428">
        <v>20</v>
      </c>
      <c r="C26" s="432" t="s">
        <v>192</v>
      </c>
      <c r="D26" s="433">
        <v>0</v>
      </c>
      <c r="E26" s="481">
        <v>0</v>
      </c>
      <c r="F26" s="489">
        <v>0</v>
      </c>
      <c r="G26" s="490">
        <v>0</v>
      </c>
      <c r="H26" s="483">
        <v>0</v>
      </c>
      <c r="I26" s="481">
        <v>12</v>
      </c>
      <c r="J26" s="489">
        <v>0</v>
      </c>
      <c r="K26" s="491">
        <v>0</v>
      </c>
      <c r="L26" s="492">
        <v>10</v>
      </c>
      <c r="M26" s="493">
        <v>5</v>
      </c>
      <c r="N26" s="481">
        <v>0</v>
      </c>
      <c r="O26" s="489">
        <v>0</v>
      </c>
      <c r="P26" s="489">
        <v>8</v>
      </c>
      <c r="Q26" s="491">
        <v>0</v>
      </c>
      <c r="R26" s="494">
        <f t="shared" si="0"/>
        <v>35</v>
      </c>
      <c r="S26" s="486">
        <v>5</v>
      </c>
      <c r="T26" s="481">
        <v>8</v>
      </c>
      <c r="U26" s="489">
        <v>5</v>
      </c>
      <c r="V26" s="471">
        <v>14</v>
      </c>
      <c r="W26" s="472">
        <v>0</v>
      </c>
      <c r="X26" s="473">
        <v>14</v>
      </c>
      <c r="Y26" s="473">
        <v>13</v>
      </c>
      <c r="Z26" s="474">
        <v>0</v>
      </c>
      <c r="AA26" s="475">
        <v>0</v>
      </c>
      <c r="AB26" s="473">
        <v>12</v>
      </c>
      <c r="AC26" s="473">
        <v>5</v>
      </c>
      <c r="AD26" s="473">
        <v>0</v>
      </c>
      <c r="AE26" s="473">
        <v>0</v>
      </c>
      <c r="AF26" s="474">
        <v>0</v>
      </c>
      <c r="AG26" s="487">
        <f t="shared" si="1"/>
        <v>76</v>
      </c>
      <c r="AH26" s="486">
        <v>5</v>
      </c>
      <c r="AI26" s="481">
        <v>0</v>
      </c>
      <c r="AJ26" s="489">
        <v>5</v>
      </c>
      <c r="AK26" s="472">
        <v>0</v>
      </c>
      <c r="AL26" s="473">
        <v>5</v>
      </c>
      <c r="AM26" s="473">
        <v>0</v>
      </c>
      <c r="AN26" s="471">
        <v>5</v>
      </c>
      <c r="AO26" s="474"/>
      <c r="AP26" s="475"/>
      <c r="AQ26" s="475"/>
      <c r="AR26" s="475"/>
      <c r="AS26" s="474"/>
      <c r="AT26" s="488">
        <f t="shared" si="2"/>
        <v>20</v>
      </c>
      <c r="AU26" s="480">
        <f t="shared" si="3"/>
        <v>131</v>
      </c>
    </row>
    <row r="27" spans="2:47" ht="15" x14ac:dyDescent="0.2">
      <c r="B27" s="428">
        <v>21</v>
      </c>
      <c r="C27" s="432" t="s">
        <v>10</v>
      </c>
      <c r="D27" s="433">
        <v>0</v>
      </c>
      <c r="E27" s="481">
        <v>10</v>
      </c>
      <c r="F27" s="489">
        <v>0</v>
      </c>
      <c r="G27" s="490">
        <v>11</v>
      </c>
      <c r="H27" s="483">
        <v>5</v>
      </c>
      <c r="I27" s="481">
        <v>10</v>
      </c>
      <c r="J27" s="489">
        <v>5</v>
      </c>
      <c r="K27" s="491">
        <v>0</v>
      </c>
      <c r="L27" s="492">
        <v>0</v>
      </c>
      <c r="M27" s="493">
        <v>5</v>
      </c>
      <c r="N27" s="481">
        <v>5</v>
      </c>
      <c r="O27" s="489">
        <v>0</v>
      </c>
      <c r="P27" s="489">
        <v>0</v>
      </c>
      <c r="Q27" s="491">
        <v>10</v>
      </c>
      <c r="R27" s="494">
        <f t="shared" si="0"/>
        <v>61</v>
      </c>
      <c r="S27" s="493">
        <v>0</v>
      </c>
      <c r="T27" s="481">
        <v>5</v>
      </c>
      <c r="U27" s="489">
        <v>5</v>
      </c>
      <c r="V27" s="471">
        <v>0</v>
      </c>
      <c r="W27" s="472">
        <v>0</v>
      </c>
      <c r="X27" s="473">
        <v>5</v>
      </c>
      <c r="Y27" s="473">
        <v>0</v>
      </c>
      <c r="Z27" s="474">
        <v>0</v>
      </c>
      <c r="AA27" s="475">
        <v>5</v>
      </c>
      <c r="AB27" s="473">
        <v>0</v>
      </c>
      <c r="AC27" s="473">
        <v>0</v>
      </c>
      <c r="AD27" s="473">
        <v>0</v>
      </c>
      <c r="AE27" s="473">
        <v>0</v>
      </c>
      <c r="AF27" s="474">
        <v>0</v>
      </c>
      <c r="AG27" s="487">
        <f t="shared" si="1"/>
        <v>20</v>
      </c>
      <c r="AH27" s="493">
        <v>10</v>
      </c>
      <c r="AI27" s="481">
        <v>5</v>
      </c>
      <c r="AJ27" s="489">
        <v>14</v>
      </c>
      <c r="AK27" s="472">
        <v>12</v>
      </c>
      <c r="AL27" s="473">
        <v>0</v>
      </c>
      <c r="AM27" s="473">
        <v>0</v>
      </c>
      <c r="AN27" s="471">
        <v>5</v>
      </c>
      <c r="AO27" s="474"/>
      <c r="AP27" s="475"/>
      <c r="AQ27" s="475"/>
      <c r="AR27" s="475"/>
      <c r="AS27" s="474"/>
      <c r="AT27" s="488">
        <f t="shared" si="2"/>
        <v>46</v>
      </c>
      <c r="AU27" s="480">
        <f t="shared" si="3"/>
        <v>127</v>
      </c>
    </row>
    <row r="28" spans="2:47" ht="15" x14ac:dyDescent="0.2">
      <c r="B28" s="428">
        <v>22</v>
      </c>
      <c r="C28" s="432" t="s">
        <v>44</v>
      </c>
      <c r="D28" s="433">
        <v>0</v>
      </c>
      <c r="E28" s="481">
        <v>5</v>
      </c>
      <c r="F28" s="489">
        <v>5</v>
      </c>
      <c r="G28" s="490">
        <v>5</v>
      </c>
      <c r="H28" s="483">
        <v>0</v>
      </c>
      <c r="I28" s="481">
        <v>0</v>
      </c>
      <c r="J28" s="489">
        <v>0</v>
      </c>
      <c r="K28" s="491">
        <v>0</v>
      </c>
      <c r="L28" s="492">
        <v>5</v>
      </c>
      <c r="M28" s="493">
        <v>8</v>
      </c>
      <c r="N28" s="481">
        <v>8</v>
      </c>
      <c r="O28" s="489">
        <v>0</v>
      </c>
      <c r="P28" s="489">
        <v>8</v>
      </c>
      <c r="Q28" s="491">
        <v>5</v>
      </c>
      <c r="R28" s="494">
        <f t="shared" si="0"/>
        <v>49</v>
      </c>
      <c r="S28" s="496">
        <v>5</v>
      </c>
      <c r="T28" s="481">
        <v>10</v>
      </c>
      <c r="U28" s="489">
        <v>0</v>
      </c>
      <c r="V28" s="471">
        <v>5</v>
      </c>
      <c r="W28" s="472">
        <v>0</v>
      </c>
      <c r="X28" s="473">
        <v>5</v>
      </c>
      <c r="Y28" s="473">
        <v>5</v>
      </c>
      <c r="Z28" s="474">
        <v>5</v>
      </c>
      <c r="AA28" s="475">
        <v>0</v>
      </c>
      <c r="AB28" s="473">
        <v>14</v>
      </c>
      <c r="AC28" s="473">
        <v>0</v>
      </c>
      <c r="AD28" s="473">
        <v>0</v>
      </c>
      <c r="AE28" s="473">
        <v>0</v>
      </c>
      <c r="AF28" s="474">
        <v>5</v>
      </c>
      <c r="AG28" s="487">
        <f t="shared" si="1"/>
        <v>54</v>
      </c>
      <c r="AH28" s="496">
        <v>5</v>
      </c>
      <c r="AI28" s="481">
        <v>0</v>
      </c>
      <c r="AJ28" s="489">
        <v>0</v>
      </c>
      <c r="AK28" s="472">
        <v>0</v>
      </c>
      <c r="AL28" s="473">
        <v>0</v>
      </c>
      <c r="AM28" s="473">
        <v>5</v>
      </c>
      <c r="AN28" s="471">
        <v>10</v>
      </c>
      <c r="AO28" s="474"/>
      <c r="AP28" s="475"/>
      <c r="AQ28" s="475"/>
      <c r="AR28" s="475"/>
      <c r="AS28" s="474"/>
      <c r="AT28" s="488">
        <f t="shared" si="2"/>
        <v>20</v>
      </c>
      <c r="AU28" s="480">
        <f t="shared" si="3"/>
        <v>123</v>
      </c>
    </row>
    <row r="29" spans="2:47" ht="15" x14ac:dyDescent="0.2">
      <c r="B29" s="428">
        <v>23</v>
      </c>
      <c r="C29" s="432" t="s">
        <v>133</v>
      </c>
      <c r="D29" s="433">
        <v>0</v>
      </c>
      <c r="E29" s="481">
        <v>5</v>
      </c>
      <c r="F29" s="489">
        <v>5</v>
      </c>
      <c r="G29" s="490">
        <v>0</v>
      </c>
      <c r="H29" s="483">
        <v>5</v>
      </c>
      <c r="I29" s="481">
        <v>0</v>
      </c>
      <c r="J29" s="489">
        <v>0</v>
      </c>
      <c r="K29" s="491">
        <v>15</v>
      </c>
      <c r="L29" s="492">
        <v>5</v>
      </c>
      <c r="M29" s="493">
        <v>0</v>
      </c>
      <c r="N29" s="481">
        <v>10</v>
      </c>
      <c r="O29" s="489">
        <v>0</v>
      </c>
      <c r="P29" s="489">
        <v>0</v>
      </c>
      <c r="Q29" s="491">
        <v>0</v>
      </c>
      <c r="R29" s="494">
        <f t="shared" si="0"/>
        <v>45</v>
      </c>
      <c r="S29" s="486">
        <v>11</v>
      </c>
      <c r="T29" s="481">
        <v>0</v>
      </c>
      <c r="U29" s="489">
        <v>5</v>
      </c>
      <c r="V29" s="471">
        <v>0</v>
      </c>
      <c r="W29" s="472">
        <v>0</v>
      </c>
      <c r="X29" s="473">
        <v>5</v>
      </c>
      <c r="Y29" s="473">
        <v>5</v>
      </c>
      <c r="Z29" s="474">
        <v>12</v>
      </c>
      <c r="AA29" s="475">
        <v>0</v>
      </c>
      <c r="AB29" s="473">
        <v>5</v>
      </c>
      <c r="AC29" s="473">
        <v>5</v>
      </c>
      <c r="AD29" s="473">
        <v>5</v>
      </c>
      <c r="AE29" s="473">
        <v>0</v>
      </c>
      <c r="AF29" s="474">
        <v>0</v>
      </c>
      <c r="AG29" s="487">
        <f t="shared" si="1"/>
        <v>53</v>
      </c>
      <c r="AH29" s="486">
        <v>0</v>
      </c>
      <c r="AI29" s="481">
        <v>8</v>
      </c>
      <c r="AJ29" s="489">
        <v>0</v>
      </c>
      <c r="AK29" s="472">
        <v>0</v>
      </c>
      <c r="AL29" s="473">
        <v>12</v>
      </c>
      <c r="AM29" s="473">
        <v>5</v>
      </c>
      <c r="AN29" s="471">
        <v>0</v>
      </c>
      <c r="AO29" s="474"/>
      <c r="AP29" s="475"/>
      <c r="AQ29" s="475"/>
      <c r="AR29" s="475"/>
      <c r="AS29" s="474"/>
      <c r="AT29" s="488">
        <f t="shared" si="2"/>
        <v>25</v>
      </c>
      <c r="AU29" s="480">
        <f t="shared" si="3"/>
        <v>123</v>
      </c>
    </row>
    <row r="30" spans="2:47" ht="15" x14ac:dyDescent="0.2">
      <c r="B30" s="428">
        <v>24</v>
      </c>
      <c r="C30" s="432" t="s">
        <v>59</v>
      </c>
      <c r="D30" s="433">
        <v>0</v>
      </c>
      <c r="E30" s="481">
        <v>0</v>
      </c>
      <c r="F30" s="489">
        <v>0</v>
      </c>
      <c r="G30" s="490">
        <v>0</v>
      </c>
      <c r="H30" s="483">
        <v>0</v>
      </c>
      <c r="I30" s="481">
        <v>0</v>
      </c>
      <c r="J30" s="489">
        <v>0</v>
      </c>
      <c r="K30" s="491">
        <v>15</v>
      </c>
      <c r="L30" s="492">
        <v>5</v>
      </c>
      <c r="M30" s="493">
        <v>5</v>
      </c>
      <c r="N30" s="481">
        <v>0</v>
      </c>
      <c r="O30" s="489">
        <v>5</v>
      </c>
      <c r="P30" s="489">
        <v>0</v>
      </c>
      <c r="Q30" s="491">
        <v>0</v>
      </c>
      <c r="R30" s="494">
        <f t="shared" si="0"/>
        <v>30</v>
      </c>
      <c r="S30" s="486">
        <v>5</v>
      </c>
      <c r="T30" s="481">
        <v>12</v>
      </c>
      <c r="U30" s="489">
        <v>5</v>
      </c>
      <c r="V30" s="471">
        <v>5</v>
      </c>
      <c r="W30" s="472">
        <v>14</v>
      </c>
      <c r="X30" s="473">
        <v>0</v>
      </c>
      <c r="Y30" s="473">
        <v>5</v>
      </c>
      <c r="Z30" s="474">
        <v>0</v>
      </c>
      <c r="AA30" s="475">
        <v>5</v>
      </c>
      <c r="AB30" s="473">
        <v>5</v>
      </c>
      <c r="AC30" s="473">
        <v>0</v>
      </c>
      <c r="AD30" s="473">
        <v>0</v>
      </c>
      <c r="AE30" s="473">
        <v>0</v>
      </c>
      <c r="AF30" s="474">
        <v>0</v>
      </c>
      <c r="AG30" s="487">
        <f t="shared" si="1"/>
        <v>56</v>
      </c>
      <c r="AH30" s="486">
        <v>0</v>
      </c>
      <c r="AI30" s="481">
        <v>5</v>
      </c>
      <c r="AJ30" s="489">
        <v>0</v>
      </c>
      <c r="AK30" s="472">
        <v>0</v>
      </c>
      <c r="AL30" s="473">
        <v>5</v>
      </c>
      <c r="AM30" s="473">
        <v>10</v>
      </c>
      <c r="AN30" s="471">
        <v>14</v>
      </c>
      <c r="AO30" s="474"/>
      <c r="AP30" s="475"/>
      <c r="AQ30" s="475"/>
      <c r="AR30" s="475"/>
      <c r="AS30" s="474"/>
      <c r="AT30" s="488">
        <f t="shared" si="2"/>
        <v>34</v>
      </c>
      <c r="AU30" s="480">
        <f t="shared" si="3"/>
        <v>120</v>
      </c>
    </row>
    <row r="31" spans="2:47" ht="15" x14ac:dyDescent="0.2">
      <c r="B31" s="428">
        <v>25</v>
      </c>
      <c r="C31" s="432" t="s">
        <v>85</v>
      </c>
      <c r="D31" s="433">
        <v>0</v>
      </c>
      <c r="E31" s="481">
        <v>0</v>
      </c>
      <c r="F31" s="489">
        <v>0</v>
      </c>
      <c r="G31" s="490">
        <v>13</v>
      </c>
      <c r="H31" s="483">
        <v>5</v>
      </c>
      <c r="I31" s="481">
        <v>0</v>
      </c>
      <c r="J31" s="489">
        <v>0</v>
      </c>
      <c r="K31" s="491">
        <v>32</v>
      </c>
      <c r="L31" s="492">
        <v>0</v>
      </c>
      <c r="M31" s="493">
        <v>5</v>
      </c>
      <c r="N31" s="481">
        <v>12</v>
      </c>
      <c r="O31" s="489">
        <v>0</v>
      </c>
      <c r="P31" s="489">
        <v>12</v>
      </c>
      <c r="Q31" s="491">
        <v>0</v>
      </c>
      <c r="R31" s="494">
        <f t="shared" si="0"/>
        <v>79</v>
      </c>
      <c r="S31" s="486">
        <v>5</v>
      </c>
      <c r="T31" s="481">
        <v>0</v>
      </c>
      <c r="U31" s="489">
        <v>0</v>
      </c>
      <c r="V31" s="471">
        <v>0</v>
      </c>
      <c r="W31" s="472">
        <v>0</v>
      </c>
      <c r="X31" s="473">
        <v>0</v>
      </c>
      <c r="Y31" s="473">
        <v>0</v>
      </c>
      <c r="Z31" s="474">
        <v>0</v>
      </c>
      <c r="AA31" s="475">
        <v>0</v>
      </c>
      <c r="AB31" s="473">
        <v>0</v>
      </c>
      <c r="AC31" s="473">
        <v>0</v>
      </c>
      <c r="AD31" s="473">
        <v>0</v>
      </c>
      <c r="AE31" s="473">
        <v>0</v>
      </c>
      <c r="AF31" s="474">
        <v>5</v>
      </c>
      <c r="AG31" s="487">
        <f t="shared" si="1"/>
        <v>10</v>
      </c>
      <c r="AH31" s="486">
        <v>5</v>
      </c>
      <c r="AI31" s="481">
        <v>0</v>
      </c>
      <c r="AJ31" s="489">
        <v>5</v>
      </c>
      <c r="AK31" s="472">
        <v>10</v>
      </c>
      <c r="AL31" s="473">
        <v>0</v>
      </c>
      <c r="AM31" s="473">
        <v>0</v>
      </c>
      <c r="AN31" s="471">
        <v>0</v>
      </c>
      <c r="AO31" s="474"/>
      <c r="AP31" s="475"/>
      <c r="AQ31" s="475"/>
      <c r="AR31" s="475"/>
      <c r="AS31" s="474"/>
      <c r="AT31" s="488">
        <f t="shared" si="2"/>
        <v>20</v>
      </c>
      <c r="AU31" s="480">
        <f t="shared" si="3"/>
        <v>109</v>
      </c>
    </row>
    <row r="32" spans="2:47" ht="15" x14ac:dyDescent="0.2">
      <c r="B32" s="428">
        <v>26</v>
      </c>
      <c r="C32" s="432" t="s">
        <v>75</v>
      </c>
      <c r="D32" s="433">
        <v>5</v>
      </c>
      <c r="E32" s="481">
        <v>0</v>
      </c>
      <c r="F32" s="489">
        <v>0</v>
      </c>
      <c r="G32" s="490">
        <v>0</v>
      </c>
      <c r="H32" s="483">
        <v>0</v>
      </c>
      <c r="I32" s="481">
        <v>5</v>
      </c>
      <c r="J32" s="489">
        <v>0</v>
      </c>
      <c r="K32" s="491">
        <v>5</v>
      </c>
      <c r="L32" s="492">
        <v>5</v>
      </c>
      <c r="M32" s="493">
        <v>5</v>
      </c>
      <c r="N32" s="481">
        <v>0</v>
      </c>
      <c r="O32" s="489">
        <v>0</v>
      </c>
      <c r="P32" s="489">
        <v>8</v>
      </c>
      <c r="Q32" s="491">
        <v>5</v>
      </c>
      <c r="R32" s="494">
        <f t="shared" si="0"/>
        <v>38</v>
      </c>
      <c r="S32" s="486">
        <v>0</v>
      </c>
      <c r="T32" s="481">
        <v>0</v>
      </c>
      <c r="U32" s="489">
        <v>0</v>
      </c>
      <c r="V32" s="471">
        <v>5</v>
      </c>
      <c r="W32" s="472">
        <v>5</v>
      </c>
      <c r="X32" s="473">
        <v>5</v>
      </c>
      <c r="Y32" s="473">
        <v>0</v>
      </c>
      <c r="Z32" s="474">
        <v>0</v>
      </c>
      <c r="AA32" s="475">
        <v>5</v>
      </c>
      <c r="AB32" s="473">
        <v>5</v>
      </c>
      <c r="AC32" s="473">
        <v>5</v>
      </c>
      <c r="AD32" s="473">
        <v>0</v>
      </c>
      <c r="AE32" s="473">
        <v>5</v>
      </c>
      <c r="AF32" s="474">
        <v>5</v>
      </c>
      <c r="AG32" s="487">
        <f t="shared" si="1"/>
        <v>40</v>
      </c>
      <c r="AH32" s="486">
        <v>5</v>
      </c>
      <c r="AI32" s="481">
        <v>12</v>
      </c>
      <c r="AJ32" s="489">
        <v>5</v>
      </c>
      <c r="AK32" s="472">
        <v>0</v>
      </c>
      <c r="AL32" s="473">
        <v>0</v>
      </c>
      <c r="AM32" s="473">
        <v>0</v>
      </c>
      <c r="AN32" s="471">
        <v>5</v>
      </c>
      <c r="AO32" s="474"/>
      <c r="AP32" s="475"/>
      <c r="AQ32" s="475"/>
      <c r="AR32" s="475"/>
      <c r="AS32" s="474"/>
      <c r="AT32" s="488">
        <f t="shared" si="2"/>
        <v>27</v>
      </c>
      <c r="AU32" s="480">
        <f t="shared" si="3"/>
        <v>105</v>
      </c>
    </row>
    <row r="33" spans="2:47" ht="15" x14ac:dyDescent="0.2">
      <c r="B33" s="428">
        <v>27</v>
      </c>
      <c r="C33" s="432" t="s">
        <v>99</v>
      </c>
      <c r="D33" s="433">
        <v>5</v>
      </c>
      <c r="E33" s="481">
        <v>0</v>
      </c>
      <c r="F33" s="489">
        <v>5</v>
      </c>
      <c r="G33" s="490">
        <v>5</v>
      </c>
      <c r="H33" s="483">
        <v>0</v>
      </c>
      <c r="I33" s="481">
        <v>5</v>
      </c>
      <c r="J33" s="489">
        <v>5</v>
      </c>
      <c r="K33" s="491">
        <v>0</v>
      </c>
      <c r="L33" s="492">
        <v>26</v>
      </c>
      <c r="M33" s="493">
        <v>0</v>
      </c>
      <c r="N33" s="481">
        <v>5</v>
      </c>
      <c r="O33" s="489">
        <v>5</v>
      </c>
      <c r="P33" s="489">
        <v>0</v>
      </c>
      <c r="Q33" s="491">
        <v>0</v>
      </c>
      <c r="R33" s="494">
        <f t="shared" si="0"/>
        <v>61</v>
      </c>
      <c r="S33" s="486">
        <v>0</v>
      </c>
      <c r="T33" s="481">
        <v>0</v>
      </c>
      <c r="U33" s="489">
        <v>0</v>
      </c>
      <c r="V33" s="471">
        <v>0</v>
      </c>
      <c r="W33" s="472">
        <v>5</v>
      </c>
      <c r="X33" s="473">
        <v>5</v>
      </c>
      <c r="Y33" s="473">
        <v>5</v>
      </c>
      <c r="Z33" s="474">
        <v>0</v>
      </c>
      <c r="AA33" s="475">
        <v>5</v>
      </c>
      <c r="AB33" s="473">
        <v>5</v>
      </c>
      <c r="AC33" s="473">
        <v>0</v>
      </c>
      <c r="AD33" s="473">
        <v>0</v>
      </c>
      <c r="AE33" s="473">
        <v>0</v>
      </c>
      <c r="AF33" s="474">
        <v>5</v>
      </c>
      <c r="AG33" s="487">
        <f t="shared" si="1"/>
        <v>30</v>
      </c>
      <c r="AH33" s="486">
        <v>0</v>
      </c>
      <c r="AI33" s="481">
        <v>0</v>
      </c>
      <c r="AJ33" s="489">
        <v>0</v>
      </c>
      <c r="AK33" s="472">
        <v>0</v>
      </c>
      <c r="AL33" s="473">
        <v>0</v>
      </c>
      <c r="AM33" s="473">
        <v>5</v>
      </c>
      <c r="AN33" s="471">
        <v>5</v>
      </c>
      <c r="AO33" s="474"/>
      <c r="AP33" s="475"/>
      <c r="AQ33" s="475"/>
      <c r="AR33" s="475"/>
      <c r="AS33" s="474"/>
      <c r="AT33" s="488">
        <f t="shared" si="2"/>
        <v>10</v>
      </c>
      <c r="AU33" s="480">
        <f t="shared" si="3"/>
        <v>101</v>
      </c>
    </row>
    <row r="34" spans="2:47" ht="15" x14ac:dyDescent="0.2">
      <c r="B34" s="428">
        <v>28</v>
      </c>
      <c r="C34" s="432" t="s">
        <v>70</v>
      </c>
      <c r="D34" s="433">
        <v>5</v>
      </c>
      <c r="E34" s="481">
        <v>5</v>
      </c>
      <c r="F34" s="489">
        <v>10</v>
      </c>
      <c r="G34" s="490">
        <v>0</v>
      </c>
      <c r="H34" s="483">
        <v>5</v>
      </c>
      <c r="I34" s="481">
        <v>0</v>
      </c>
      <c r="J34" s="489">
        <v>0</v>
      </c>
      <c r="K34" s="491">
        <v>0</v>
      </c>
      <c r="L34" s="492">
        <v>10</v>
      </c>
      <c r="M34" s="493">
        <v>0</v>
      </c>
      <c r="N34" s="481">
        <v>0</v>
      </c>
      <c r="O34" s="489">
        <v>0</v>
      </c>
      <c r="P34" s="489">
        <v>0</v>
      </c>
      <c r="Q34" s="491">
        <v>5</v>
      </c>
      <c r="R34" s="494">
        <f t="shared" si="0"/>
        <v>40</v>
      </c>
      <c r="S34" s="486">
        <v>5</v>
      </c>
      <c r="T34" s="481">
        <v>0</v>
      </c>
      <c r="U34" s="489">
        <v>0</v>
      </c>
      <c r="V34" s="471">
        <v>0</v>
      </c>
      <c r="W34" s="472">
        <v>5</v>
      </c>
      <c r="X34" s="473">
        <v>5</v>
      </c>
      <c r="Y34" s="473">
        <v>5</v>
      </c>
      <c r="Z34" s="474">
        <v>0</v>
      </c>
      <c r="AA34" s="475">
        <v>5</v>
      </c>
      <c r="AB34" s="473">
        <v>0</v>
      </c>
      <c r="AC34" s="473">
        <v>0</v>
      </c>
      <c r="AD34" s="473">
        <v>5</v>
      </c>
      <c r="AE34" s="473">
        <v>0</v>
      </c>
      <c r="AF34" s="474">
        <v>5</v>
      </c>
      <c r="AG34" s="487">
        <f t="shared" si="1"/>
        <v>35</v>
      </c>
      <c r="AH34" s="486">
        <v>0</v>
      </c>
      <c r="AI34" s="481">
        <v>5</v>
      </c>
      <c r="AJ34" s="489">
        <v>0</v>
      </c>
      <c r="AK34" s="472">
        <v>0</v>
      </c>
      <c r="AL34" s="473">
        <v>11</v>
      </c>
      <c r="AM34" s="473">
        <v>5</v>
      </c>
      <c r="AN34" s="471">
        <v>5</v>
      </c>
      <c r="AO34" s="474"/>
      <c r="AP34" s="475"/>
      <c r="AQ34" s="475"/>
      <c r="AR34" s="475"/>
      <c r="AS34" s="474"/>
      <c r="AT34" s="488">
        <f t="shared" si="2"/>
        <v>26</v>
      </c>
      <c r="AU34" s="480">
        <f t="shared" si="3"/>
        <v>101</v>
      </c>
    </row>
    <row r="35" spans="2:47" ht="15" x14ac:dyDescent="0.2">
      <c r="B35" s="428">
        <v>29</v>
      </c>
      <c r="C35" s="432" t="s">
        <v>100</v>
      </c>
      <c r="D35" s="433">
        <v>0</v>
      </c>
      <c r="E35" s="481">
        <v>14</v>
      </c>
      <c r="F35" s="489">
        <v>0</v>
      </c>
      <c r="G35" s="490">
        <v>0</v>
      </c>
      <c r="H35" s="483">
        <v>5</v>
      </c>
      <c r="I35" s="481">
        <v>0</v>
      </c>
      <c r="J35" s="489">
        <v>0</v>
      </c>
      <c r="K35" s="491">
        <v>0</v>
      </c>
      <c r="L35" s="492">
        <v>24</v>
      </c>
      <c r="M35" s="493">
        <v>0</v>
      </c>
      <c r="N35" s="481">
        <v>0</v>
      </c>
      <c r="O35" s="489">
        <v>0</v>
      </c>
      <c r="P35" s="489">
        <v>0</v>
      </c>
      <c r="Q35" s="491">
        <v>0</v>
      </c>
      <c r="R35" s="494">
        <f t="shared" si="0"/>
        <v>43</v>
      </c>
      <c r="S35" s="486">
        <v>5</v>
      </c>
      <c r="T35" s="481">
        <v>0</v>
      </c>
      <c r="U35" s="489">
        <v>0</v>
      </c>
      <c r="V35" s="471">
        <v>5</v>
      </c>
      <c r="W35" s="472">
        <v>0</v>
      </c>
      <c r="X35" s="473">
        <v>0</v>
      </c>
      <c r="Y35" s="473">
        <v>12</v>
      </c>
      <c r="Z35" s="474">
        <v>5</v>
      </c>
      <c r="AA35" s="475">
        <v>5</v>
      </c>
      <c r="AB35" s="473">
        <v>0</v>
      </c>
      <c r="AC35" s="473">
        <v>0</v>
      </c>
      <c r="AD35" s="473">
        <v>0</v>
      </c>
      <c r="AE35" s="473">
        <v>0</v>
      </c>
      <c r="AF35" s="474">
        <v>5</v>
      </c>
      <c r="AG35" s="487">
        <f t="shared" si="1"/>
        <v>37</v>
      </c>
      <c r="AH35" s="486">
        <v>5</v>
      </c>
      <c r="AI35" s="481">
        <v>8</v>
      </c>
      <c r="AJ35" s="489">
        <v>0</v>
      </c>
      <c r="AK35" s="472">
        <v>0</v>
      </c>
      <c r="AL35" s="473">
        <v>0</v>
      </c>
      <c r="AM35" s="473">
        <v>5</v>
      </c>
      <c r="AN35" s="471">
        <v>0</v>
      </c>
      <c r="AO35" s="474"/>
      <c r="AP35" s="475"/>
      <c r="AQ35" s="475"/>
      <c r="AR35" s="475"/>
      <c r="AS35" s="474"/>
      <c r="AT35" s="488">
        <f t="shared" si="2"/>
        <v>18</v>
      </c>
      <c r="AU35" s="480">
        <f t="shared" si="3"/>
        <v>98</v>
      </c>
    </row>
    <row r="36" spans="2:47" ht="15" x14ac:dyDescent="0.2">
      <c r="B36" s="428">
        <v>30</v>
      </c>
      <c r="C36" s="432" t="s">
        <v>61</v>
      </c>
      <c r="D36" s="433">
        <v>0</v>
      </c>
      <c r="E36" s="481">
        <v>0</v>
      </c>
      <c r="F36" s="489">
        <v>0</v>
      </c>
      <c r="G36" s="490">
        <v>0</v>
      </c>
      <c r="H36" s="483">
        <v>0</v>
      </c>
      <c r="I36" s="481">
        <v>0</v>
      </c>
      <c r="J36" s="489">
        <v>0</v>
      </c>
      <c r="K36" s="491">
        <v>0</v>
      </c>
      <c r="L36" s="492">
        <v>20</v>
      </c>
      <c r="M36" s="493">
        <v>5</v>
      </c>
      <c r="N36" s="481">
        <v>0</v>
      </c>
      <c r="O36" s="489">
        <v>8</v>
      </c>
      <c r="P36" s="489">
        <v>0</v>
      </c>
      <c r="Q36" s="491">
        <v>0</v>
      </c>
      <c r="R36" s="494">
        <f t="shared" si="0"/>
        <v>33</v>
      </c>
      <c r="S36" s="486">
        <v>0</v>
      </c>
      <c r="T36" s="481">
        <v>0</v>
      </c>
      <c r="U36" s="489">
        <v>0</v>
      </c>
      <c r="V36" s="471">
        <v>0</v>
      </c>
      <c r="W36" s="472">
        <v>14</v>
      </c>
      <c r="X36" s="473">
        <v>5</v>
      </c>
      <c r="Y36" s="473">
        <v>5</v>
      </c>
      <c r="Z36" s="474">
        <v>0</v>
      </c>
      <c r="AA36" s="475">
        <v>0</v>
      </c>
      <c r="AB36" s="473">
        <v>0</v>
      </c>
      <c r="AC36" s="473">
        <v>12</v>
      </c>
      <c r="AD36" s="473">
        <v>0</v>
      </c>
      <c r="AE36" s="473">
        <v>0</v>
      </c>
      <c r="AF36" s="474">
        <v>0</v>
      </c>
      <c r="AG36" s="487">
        <f t="shared" si="1"/>
        <v>36</v>
      </c>
      <c r="AH36" s="486">
        <v>0</v>
      </c>
      <c r="AI36" s="481">
        <v>5</v>
      </c>
      <c r="AJ36" s="489">
        <v>0</v>
      </c>
      <c r="AK36" s="472">
        <v>0</v>
      </c>
      <c r="AL36" s="473">
        <v>5</v>
      </c>
      <c r="AM36" s="473">
        <v>5</v>
      </c>
      <c r="AN36" s="471">
        <v>14</v>
      </c>
      <c r="AO36" s="474"/>
      <c r="AP36" s="475"/>
      <c r="AQ36" s="475"/>
      <c r="AR36" s="475"/>
      <c r="AS36" s="474"/>
      <c r="AT36" s="488">
        <f t="shared" si="2"/>
        <v>29</v>
      </c>
      <c r="AU36" s="480">
        <f t="shared" si="3"/>
        <v>98</v>
      </c>
    </row>
    <row r="37" spans="2:47" ht="15" x14ac:dyDescent="0.2">
      <c r="B37" s="428">
        <v>31</v>
      </c>
      <c r="C37" s="432" t="s">
        <v>31</v>
      </c>
      <c r="D37" s="433">
        <v>5</v>
      </c>
      <c r="E37" s="481">
        <v>5</v>
      </c>
      <c r="F37" s="489">
        <v>8</v>
      </c>
      <c r="G37" s="490">
        <v>5</v>
      </c>
      <c r="H37" s="483">
        <v>0</v>
      </c>
      <c r="I37" s="481">
        <v>0</v>
      </c>
      <c r="J37" s="489">
        <v>0</v>
      </c>
      <c r="K37" s="491">
        <v>15</v>
      </c>
      <c r="L37" s="492">
        <v>5</v>
      </c>
      <c r="M37" s="493">
        <v>5</v>
      </c>
      <c r="N37" s="481">
        <v>5</v>
      </c>
      <c r="O37" s="489">
        <v>0</v>
      </c>
      <c r="P37" s="489">
        <v>0</v>
      </c>
      <c r="Q37" s="491">
        <v>0</v>
      </c>
      <c r="R37" s="494">
        <f t="shared" si="0"/>
        <v>53</v>
      </c>
      <c r="S37" s="486">
        <v>5</v>
      </c>
      <c r="T37" s="481">
        <v>0</v>
      </c>
      <c r="U37" s="489">
        <v>11</v>
      </c>
      <c r="V37" s="471">
        <v>0</v>
      </c>
      <c r="W37" s="472">
        <v>5</v>
      </c>
      <c r="X37" s="473">
        <v>0</v>
      </c>
      <c r="Y37" s="473">
        <v>0</v>
      </c>
      <c r="Z37" s="474">
        <v>0</v>
      </c>
      <c r="AA37" s="475">
        <v>0</v>
      </c>
      <c r="AB37" s="473">
        <v>5</v>
      </c>
      <c r="AC37" s="473">
        <v>0</v>
      </c>
      <c r="AD37" s="473">
        <v>0</v>
      </c>
      <c r="AE37" s="473">
        <v>0</v>
      </c>
      <c r="AF37" s="474">
        <v>0</v>
      </c>
      <c r="AG37" s="487">
        <f t="shared" si="1"/>
        <v>26</v>
      </c>
      <c r="AH37" s="486">
        <v>0</v>
      </c>
      <c r="AI37" s="481">
        <v>0</v>
      </c>
      <c r="AJ37" s="489">
        <v>5</v>
      </c>
      <c r="AK37" s="472">
        <v>0</v>
      </c>
      <c r="AL37" s="473">
        <v>5</v>
      </c>
      <c r="AM37" s="473">
        <v>0</v>
      </c>
      <c r="AN37" s="471">
        <v>5</v>
      </c>
      <c r="AO37" s="474"/>
      <c r="AP37" s="475"/>
      <c r="AQ37" s="475"/>
      <c r="AR37" s="475"/>
      <c r="AS37" s="474"/>
      <c r="AT37" s="488">
        <f t="shared" si="2"/>
        <v>15</v>
      </c>
      <c r="AU37" s="480">
        <f t="shared" si="3"/>
        <v>94</v>
      </c>
    </row>
    <row r="38" spans="2:47" ht="15" x14ac:dyDescent="0.2">
      <c r="B38" s="428">
        <v>32</v>
      </c>
      <c r="C38" s="432" t="s">
        <v>77</v>
      </c>
      <c r="D38" s="433">
        <v>5</v>
      </c>
      <c r="E38" s="481">
        <v>0</v>
      </c>
      <c r="F38" s="489">
        <v>0</v>
      </c>
      <c r="G38" s="490">
        <v>10</v>
      </c>
      <c r="H38" s="483">
        <v>5</v>
      </c>
      <c r="I38" s="481">
        <v>5</v>
      </c>
      <c r="J38" s="489">
        <v>5</v>
      </c>
      <c r="K38" s="491">
        <v>0</v>
      </c>
      <c r="L38" s="492">
        <v>10</v>
      </c>
      <c r="M38" s="493">
        <v>0</v>
      </c>
      <c r="N38" s="481">
        <v>0</v>
      </c>
      <c r="O38" s="489">
        <v>0</v>
      </c>
      <c r="P38" s="489">
        <v>0</v>
      </c>
      <c r="Q38" s="491">
        <v>0</v>
      </c>
      <c r="R38" s="494">
        <f t="shared" si="0"/>
        <v>40</v>
      </c>
      <c r="S38" s="486">
        <v>5</v>
      </c>
      <c r="T38" s="481">
        <v>0</v>
      </c>
      <c r="U38" s="489">
        <v>0</v>
      </c>
      <c r="V38" s="471">
        <v>0</v>
      </c>
      <c r="W38" s="472">
        <v>5</v>
      </c>
      <c r="X38" s="473">
        <v>0</v>
      </c>
      <c r="Y38" s="473">
        <v>5</v>
      </c>
      <c r="Z38" s="474">
        <v>5</v>
      </c>
      <c r="AA38" s="475">
        <v>5</v>
      </c>
      <c r="AB38" s="473">
        <v>0</v>
      </c>
      <c r="AC38" s="473">
        <v>0</v>
      </c>
      <c r="AD38" s="473">
        <v>13</v>
      </c>
      <c r="AE38" s="473">
        <v>0</v>
      </c>
      <c r="AF38" s="474">
        <v>0</v>
      </c>
      <c r="AG38" s="487">
        <f t="shared" si="1"/>
        <v>38</v>
      </c>
      <c r="AH38" s="486">
        <v>5</v>
      </c>
      <c r="AI38" s="481">
        <v>5</v>
      </c>
      <c r="AJ38" s="489">
        <v>0</v>
      </c>
      <c r="AK38" s="472">
        <v>0</v>
      </c>
      <c r="AL38" s="473">
        <v>5</v>
      </c>
      <c r="AM38" s="473">
        <v>0</v>
      </c>
      <c r="AN38" s="471">
        <v>0</v>
      </c>
      <c r="AO38" s="474"/>
      <c r="AP38" s="475"/>
      <c r="AQ38" s="475"/>
      <c r="AR38" s="475"/>
      <c r="AS38" s="474"/>
      <c r="AT38" s="488">
        <f t="shared" si="2"/>
        <v>15</v>
      </c>
      <c r="AU38" s="480">
        <f t="shared" si="3"/>
        <v>93</v>
      </c>
    </row>
    <row r="39" spans="2:47" ht="15" x14ac:dyDescent="0.2">
      <c r="B39" s="428">
        <v>33</v>
      </c>
      <c r="C39" s="432" t="s">
        <v>54</v>
      </c>
      <c r="D39" s="433">
        <v>5</v>
      </c>
      <c r="E39" s="481">
        <v>0</v>
      </c>
      <c r="F39" s="489">
        <v>12</v>
      </c>
      <c r="G39" s="490">
        <v>0</v>
      </c>
      <c r="H39" s="483">
        <v>5</v>
      </c>
      <c r="I39" s="481">
        <v>0</v>
      </c>
      <c r="J39" s="489">
        <v>14</v>
      </c>
      <c r="K39" s="491">
        <v>25</v>
      </c>
      <c r="L39" s="492">
        <v>0</v>
      </c>
      <c r="M39" s="493">
        <v>0</v>
      </c>
      <c r="N39" s="481">
        <v>0</v>
      </c>
      <c r="O39" s="489">
        <v>0</v>
      </c>
      <c r="P39" s="489">
        <v>0</v>
      </c>
      <c r="Q39" s="491">
        <v>0</v>
      </c>
      <c r="R39" s="494">
        <f t="shared" si="0"/>
        <v>61</v>
      </c>
      <c r="S39" s="493">
        <v>15</v>
      </c>
      <c r="T39" s="481">
        <v>0</v>
      </c>
      <c r="U39" s="489">
        <v>0</v>
      </c>
      <c r="V39" s="471">
        <v>5</v>
      </c>
      <c r="W39" s="472">
        <v>5</v>
      </c>
      <c r="X39" s="473">
        <v>0</v>
      </c>
      <c r="Y39" s="473">
        <v>0</v>
      </c>
      <c r="Z39" s="474">
        <v>0</v>
      </c>
      <c r="AA39" s="475">
        <v>0</v>
      </c>
      <c r="AB39" s="473">
        <v>0</v>
      </c>
      <c r="AC39" s="473">
        <v>0</v>
      </c>
      <c r="AD39" s="473">
        <v>0</v>
      </c>
      <c r="AE39" s="473">
        <v>0</v>
      </c>
      <c r="AF39" s="474">
        <v>5</v>
      </c>
      <c r="AG39" s="487">
        <f t="shared" si="1"/>
        <v>30</v>
      </c>
      <c r="AH39" s="493">
        <v>0</v>
      </c>
      <c r="AI39" s="481">
        <v>0</v>
      </c>
      <c r="AJ39" s="489">
        <v>0</v>
      </c>
      <c r="AK39" s="472">
        <v>0</v>
      </c>
      <c r="AL39" s="473">
        <v>0</v>
      </c>
      <c r="AM39" s="473">
        <v>0</v>
      </c>
      <c r="AN39" s="471">
        <v>0</v>
      </c>
      <c r="AO39" s="474"/>
      <c r="AP39" s="475"/>
      <c r="AQ39" s="475"/>
      <c r="AR39" s="475"/>
      <c r="AS39" s="474"/>
      <c r="AT39" s="488">
        <f t="shared" si="2"/>
        <v>0</v>
      </c>
      <c r="AU39" s="480">
        <f t="shared" si="3"/>
        <v>91</v>
      </c>
    </row>
    <row r="40" spans="2:47" ht="18" customHeight="1" x14ac:dyDescent="0.2">
      <c r="B40" s="428">
        <v>34</v>
      </c>
      <c r="C40" s="436" t="s">
        <v>101</v>
      </c>
      <c r="D40" s="434">
        <v>0</v>
      </c>
      <c r="E40" s="481">
        <v>0</v>
      </c>
      <c r="F40" s="489">
        <v>0</v>
      </c>
      <c r="G40" s="490">
        <v>0</v>
      </c>
      <c r="H40" s="483">
        <v>0</v>
      </c>
      <c r="I40" s="481">
        <v>0</v>
      </c>
      <c r="J40" s="489">
        <v>0</v>
      </c>
      <c r="K40" s="491">
        <v>0</v>
      </c>
      <c r="L40" s="492">
        <v>20</v>
      </c>
      <c r="M40" s="493">
        <v>5</v>
      </c>
      <c r="N40" s="481">
        <v>5</v>
      </c>
      <c r="O40" s="489">
        <v>5</v>
      </c>
      <c r="P40" s="489">
        <v>0</v>
      </c>
      <c r="Q40" s="491">
        <v>5</v>
      </c>
      <c r="R40" s="494">
        <f t="shared" si="0"/>
        <v>40</v>
      </c>
      <c r="S40" s="486">
        <v>5</v>
      </c>
      <c r="T40" s="481">
        <v>0</v>
      </c>
      <c r="U40" s="489">
        <v>5</v>
      </c>
      <c r="V40" s="471">
        <v>5</v>
      </c>
      <c r="W40" s="472">
        <v>0</v>
      </c>
      <c r="X40" s="473">
        <v>5</v>
      </c>
      <c r="Y40" s="473">
        <v>5</v>
      </c>
      <c r="Z40" s="474">
        <v>5</v>
      </c>
      <c r="AA40" s="475">
        <v>5</v>
      </c>
      <c r="AB40" s="473">
        <v>5</v>
      </c>
      <c r="AC40" s="473">
        <v>5</v>
      </c>
      <c r="AD40" s="473">
        <v>0</v>
      </c>
      <c r="AE40" s="473">
        <v>0</v>
      </c>
      <c r="AF40" s="474">
        <v>5</v>
      </c>
      <c r="AG40" s="487">
        <f t="shared" si="1"/>
        <v>50</v>
      </c>
      <c r="AH40" s="486">
        <v>0</v>
      </c>
      <c r="AI40" s="481">
        <v>0</v>
      </c>
      <c r="AJ40" s="489">
        <v>0</v>
      </c>
      <c r="AK40" s="472">
        <v>0</v>
      </c>
      <c r="AL40" s="473">
        <v>0</v>
      </c>
      <c r="AM40" s="473">
        <v>0</v>
      </c>
      <c r="AN40" s="471">
        <v>0</v>
      </c>
      <c r="AO40" s="474"/>
      <c r="AP40" s="475"/>
      <c r="AQ40" s="475"/>
      <c r="AR40" s="475"/>
      <c r="AS40" s="474"/>
      <c r="AT40" s="488">
        <f t="shared" si="2"/>
        <v>0</v>
      </c>
      <c r="AU40" s="480">
        <f t="shared" si="3"/>
        <v>90</v>
      </c>
    </row>
    <row r="41" spans="2:47" ht="18" customHeight="1" x14ac:dyDescent="0.2">
      <c r="B41" s="428">
        <v>35</v>
      </c>
      <c r="C41" s="436" t="s">
        <v>127</v>
      </c>
      <c r="D41" s="434">
        <v>0</v>
      </c>
      <c r="E41" s="481">
        <v>0</v>
      </c>
      <c r="F41" s="489">
        <v>0</v>
      </c>
      <c r="G41" s="490">
        <v>0</v>
      </c>
      <c r="H41" s="483">
        <v>0</v>
      </c>
      <c r="I41" s="481">
        <v>0</v>
      </c>
      <c r="J41" s="489">
        <v>0</v>
      </c>
      <c r="K41" s="491">
        <v>31</v>
      </c>
      <c r="L41" s="492">
        <v>5</v>
      </c>
      <c r="M41" s="493">
        <v>0</v>
      </c>
      <c r="N41" s="481">
        <v>5</v>
      </c>
      <c r="O41" s="489">
        <v>0</v>
      </c>
      <c r="P41" s="489">
        <v>0</v>
      </c>
      <c r="Q41" s="491">
        <v>0</v>
      </c>
      <c r="R41" s="494">
        <f t="shared" si="0"/>
        <v>41</v>
      </c>
      <c r="S41" s="486">
        <v>0</v>
      </c>
      <c r="T41" s="481">
        <v>10</v>
      </c>
      <c r="U41" s="489">
        <v>15</v>
      </c>
      <c r="V41" s="471">
        <v>5</v>
      </c>
      <c r="W41" s="472">
        <v>0</v>
      </c>
      <c r="X41" s="473">
        <v>0</v>
      </c>
      <c r="Y41" s="473">
        <v>0</v>
      </c>
      <c r="Z41" s="474">
        <v>0</v>
      </c>
      <c r="AA41" s="475">
        <v>0</v>
      </c>
      <c r="AB41" s="473">
        <v>0</v>
      </c>
      <c r="AC41" s="473">
        <v>0</v>
      </c>
      <c r="AD41" s="473">
        <v>0</v>
      </c>
      <c r="AE41" s="473">
        <v>0</v>
      </c>
      <c r="AF41" s="474">
        <v>0</v>
      </c>
      <c r="AG41" s="487">
        <f t="shared" si="1"/>
        <v>30</v>
      </c>
      <c r="AH41" s="486">
        <v>13</v>
      </c>
      <c r="AI41" s="481">
        <v>0</v>
      </c>
      <c r="AJ41" s="489">
        <v>5</v>
      </c>
      <c r="AK41" s="472">
        <v>0</v>
      </c>
      <c r="AL41" s="473">
        <v>0</v>
      </c>
      <c r="AM41" s="473">
        <v>0</v>
      </c>
      <c r="AN41" s="471">
        <v>0</v>
      </c>
      <c r="AO41" s="474"/>
      <c r="AP41" s="475"/>
      <c r="AQ41" s="475"/>
      <c r="AR41" s="475"/>
      <c r="AS41" s="474"/>
      <c r="AT41" s="488">
        <f t="shared" si="2"/>
        <v>18</v>
      </c>
      <c r="AU41" s="480">
        <f t="shared" si="3"/>
        <v>89</v>
      </c>
    </row>
    <row r="42" spans="2:47" ht="18" customHeight="1" x14ac:dyDescent="0.2">
      <c r="B42" s="428">
        <v>36</v>
      </c>
      <c r="C42" s="438" t="s">
        <v>43</v>
      </c>
      <c r="D42" s="439">
        <v>0</v>
      </c>
      <c r="E42" s="497">
        <v>5</v>
      </c>
      <c r="F42" s="497">
        <v>0</v>
      </c>
      <c r="G42" s="498">
        <v>5</v>
      </c>
      <c r="H42" s="499">
        <v>0</v>
      </c>
      <c r="I42" s="497">
        <v>10</v>
      </c>
      <c r="J42" s="497">
        <v>5</v>
      </c>
      <c r="K42" s="500">
        <v>0</v>
      </c>
      <c r="L42" s="501">
        <v>0</v>
      </c>
      <c r="M42" s="499">
        <v>5</v>
      </c>
      <c r="N42" s="497">
        <v>5</v>
      </c>
      <c r="O42" s="497">
        <v>5</v>
      </c>
      <c r="P42" s="497">
        <v>0</v>
      </c>
      <c r="Q42" s="500">
        <v>0</v>
      </c>
      <c r="R42" s="494">
        <f t="shared" si="0"/>
        <v>40</v>
      </c>
      <c r="S42" s="502">
        <v>14</v>
      </c>
      <c r="T42" s="497">
        <v>0</v>
      </c>
      <c r="U42" s="497">
        <v>0</v>
      </c>
      <c r="V42" s="503">
        <v>5</v>
      </c>
      <c r="W42" s="504">
        <v>0</v>
      </c>
      <c r="X42" s="505">
        <v>0</v>
      </c>
      <c r="Y42" s="505">
        <v>5</v>
      </c>
      <c r="Z42" s="506">
        <v>0</v>
      </c>
      <c r="AA42" s="507">
        <v>0</v>
      </c>
      <c r="AB42" s="505">
        <v>0</v>
      </c>
      <c r="AC42" s="473">
        <v>0</v>
      </c>
      <c r="AD42" s="505">
        <v>5</v>
      </c>
      <c r="AE42" s="505">
        <v>0</v>
      </c>
      <c r="AF42" s="506">
        <v>5</v>
      </c>
      <c r="AG42" s="487">
        <f t="shared" si="1"/>
        <v>34</v>
      </c>
      <c r="AH42" s="502">
        <v>5</v>
      </c>
      <c r="AI42" s="497">
        <v>0</v>
      </c>
      <c r="AJ42" s="497">
        <v>0</v>
      </c>
      <c r="AK42" s="472">
        <v>0</v>
      </c>
      <c r="AL42" s="505">
        <v>0</v>
      </c>
      <c r="AM42" s="505">
        <v>5</v>
      </c>
      <c r="AN42" s="503">
        <v>5</v>
      </c>
      <c r="AO42" s="506"/>
      <c r="AP42" s="507"/>
      <c r="AQ42" s="507"/>
      <c r="AR42" s="507"/>
      <c r="AS42" s="474"/>
      <c r="AT42" s="488">
        <f t="shared" si="2"/>
        <v>15</v>
      </c>
      <c r="AU42" s="480">
        <f t="shared" si="3"/>
        <v>89</v>
      </c>
    </row>
    <row r="43" spans="2:47" ht="18" customHeight="1" x14ac:dyDescent="0.2">
      <c r="B43" s="428">
        <v>37</v>
      </c>
      <c r="C43" s="432" t="s">
        <v>52</v>
      </c>
      <c r="D43" s="433">
        <v>0</v>
      </c>
      <c r="E43" s="481">
        <v>0</v>
      </c>
      <c r="F43" s="489">
        <v>5</v>
      </c>
      <c r="G43" s="490">
        <v>0</v>
      </c>
      <c r="H43" s="483">
        <v>5</v>
      </c>
      <c r="I43" s="481">
        <v>0</v>
      </c>
      <c r="J43" s="489">
        <v>0</v>
      </c>
      <c r="K43" s="491">
        <v>31</v>
      </c>
      <c r="L43" s="492">
        <v>5</v>
      </c>
      <c r="M43" s="493">
        <v>0</v>
      </c>
      <c r="N43" s="481">
        <v>0</v>
      </c>
      <c r="O43" s="489">
        <v>0</v>
      </c>
      <c r="P43" s="489">
        <v>0</v>
      </c>
      <c r="Q43" s="491">
        <v>0</v>
      </c>
      <c r="R43" s="494">
        <f t="shared" si="0"/>
        <v>46</v>
      </c>
      <c r="S43" s="486">
        <v>5</v>
      </c>
      <c r="T43" s="481">
        <v>0</v>
      </c>
      <c r="U43" s="489">
        <v>0</v>
      </c>
      <c r="V43" s="471">
        <v>0</v>
      </c>
      <c r="W43" s="472">
        <v>0</v>
      </c>
      <c r="X43" s="473">
        <v>12</v>
      </c>
      <c r="Y43" s="473">
        <v>5</v>
      </c>
      <c r="Z43" s="474">
        <v>5</v>
      </c>
      <c r="AA43" s="475">
        <v>5</v>
      </c>
      <c r="AB43" s="473">
        <v>5</v>
      </c>
      <c r="AC43" s="473">
        <v>0</v>
      </c>
      <c r="AD43" s="473">
        <v>0</v>
      </c>
      <c r="AE43" s="473">
        <v>0</v>
      </c>
      <c r="AF43" s="474">
        <v>0</v>
      </c>
      <c r="AG43" s="487">
        <f t="shared" si="1"/>
        <v>37</v>
      </c>
      <c r="AH43" s="486">
        <v>0</v>
      </c>
      <c r="AI43" s="481">
        <v>0</v>
      </c>
      <c r="AJ43" s="489">
        <v>0</v>
      </c>
      <c r="AK43" s="472">
        <v>0</v>
      </c>
      <c r="AL43" s="473">
        <v>0</v>
      </c>
      <c r="AM43" s="473">
        <v>0</v>
      </c>
      <c r="AN43" s="471">
        <v>0</v>
      </c>
      <c r="AO43" s="474"/>
      <c r="AP43" s="475"/>
      <c r="AQ43" s="475"/>
      <c r="AR43" s="475"/>
      <c r="AS43" s="474"/>
      <c r="AT43" s="488">
        <f t="shared" si="2"/>
        <v>0</v>
      </c>
      <c r="AU43" s="480">
        <f t="shared" si="3"/>
        <v>83</v>
      </c>
    </row>
    <row r="44" spans="2:47" ht="18" customHeight="1" x14ac:dyDescent="0.2">
      <c r="B44" s="428">
        <v>38</v>
      </c>
      <c r="C44" s="432" t="s">
        <v>84</v>
      </c>
      <c r="D44" s="433">
        <v>0</v>
      </c>
      <c r="E44" s="481">
        <v>0</v>
      </c>
      <c r="F44" s="489">
        <v>0</v>
      </c>
      <c r="G44" s="490">
        <v>15</v>
      </c>
      <c r="H44" s="483">
        <v>0</v>
      </c>
      <c r="I44" s="481">
        <v>0</v>
      </c>
      <c r="J44" s="489">
        <v>0</v>
      </c>
      <c r="K44" s="491">
        <v>10</v>
      </c>
      <c r="L44" s="492">
        <v>5</v>
      </c>
      <c r="M44" s="493">
        <v>14</v>
      </c>
      <c r="N44" s="481">
        <v>0</v>
      </c>
      <c r="O44" s="489">
        <v>0</v>
      </c>
      <c r="P44" s="489">
        <v>0</v>
      </c>
      <c r="Q44" s="491">
        <v>0</v>
      </c>
      <c r="R44" s="494">
        <f t="shared" si="0"/>
        <v>44</v>
      </c>
      <c r="S44" s="486">
        <v>5</v>
      </c>
      <c r="T44" s="481">
        <v>0</v>
      </c>
      <c r="U44" s="489">
        <v>0</v>
      </c>
      <c r="V44" s="471">
        <v>8</v>
      </c>
      <c r="W44" s="472">
        <v>0</v>
      </c>
      <c r="X44" s="473">
        <v>0</v>
      </c>
      <c r="Y44" s="473">
        <v>5</v>
      </c>
      <c r="Z44" s="474">
        <v>0</v>
      </c>
      <c r="AA44" s="475">
        <v>0</v>
      </c>
      <c r="AB44" s="473">
        <v>0</v>
      </c>
      <c r="AC44" s="473">
        <v>0</v>
      </c>
      <c r="AD44" s="473">
        <v>0</v>
      </c>
      <c r="AE44" s="473">
        <v>0</v>
      </c>
      <c r="AF44" s="474">
        <v>0</v>
      </c>
      <c r="AG44" s="487">
        <f t="shared" si="1"/>
        <v>18</v>
      </c>
      <c r="AH44" s="486">
        <v>5</v>
      </c>
      <c r="AI44" s="481">
        <v>0</v>
      </c>
      <c r="AJ44" s="489">
        <v>0</v>
      </c>
      <c r="AK44" s="472">
        <v>0</v>
      </c>
      <c r="AL44" s="473">
        <v>0</v>
      </c>
      <c r="AM44" s="473">
        <v>15</v>
      </c>
      <c r="AN44" s="471">
        <v>0</v>
      </c>
      <c r="AO44" s="474"/>
      <c r="AP44" s="475"/>
      <c r="AQ44" s="475"/>
      <c r="AR44" s="475"/>
      <c r="AS44" s="474"/>
      <c r="AT44" s="488">
        <f t="shared" si="2"/>
        <v>20</v>
      </c>
      <c r="AU44" s="480">
        <f t="shared" si="3"/>
        <v>82</v>
      </c>
    </row>
    <row r="45" spans="2:47" ht="18" customHeight="1" x14ac:dyDescent="0.2">
      <c r="B45" s="428">
        <v>39</v>
      </c>
      <c r="C45" s="440" t="s">
        <v>132</v>
      </c>
      <c r="D45" s="441">
        <v>13</v>
      </c>
      <c r="E45" s="481">
        <v>0</v>
      </c>
      <c r="F45" s="508">
        <v>12</v>
      </c>
      <c r="G45" s="509">
        <v>5</v>
      </c>
      <c r="H45" s="510">
        <v>0</v>
      </c>
      <c r="I45" s="481">
        <v>0</v>
      </c>
      <c r="J45" s="508">
        <v>0</v>
      </c>
      <c r="K45" s="511">
        <v>0</v>
      </c>
      <c r="L45" s="512">
        <v>0</v>
      </c>
      <c r="M45" s="493">
        <v>0</v>
      </c>
      <c r="N45" s="513">
        <v>0</v>
      </c>
      <c r="O45" s="508">
        <v>0</v>
      </c>
      <c r="P45" s="508">
        <v>0</v>
      </c>
      <c r="Q45" s="511">
        <v>5</v>
      </c>
      <c r="R45" s="514">
        <f t="shared" si="0"/>
        <v>35</v>
      </c>
      <c r="S45" s="515">
        <v>0</v>
      </c>
      <c r="T45" s="481">
        <v>0</v>
      </c>
      <c r="U45" s="489">
        <v>0</v>
      </c>
      <c r="V45" s="471">
        <v>0</v>
      </c>
      <c r="W45" s="472">
        <v>5</v>
      </c>
      <c r="X45" s="473">
        <v>5</v>
      </c>
      <c r="Y45" s="473">
        <v>0</v>
      </c>
      <c r="Z45" s="474">
        <v>0</v>
      </c>
      <c r="AA45" s="475">
        <v>5</v>
      </c>
      <c r="AB45" s="473">
        <v>0</v>
      </c>
      <c r="AC45" s="473">
        <v>5</v>
      </c>
      <c r="AD45" s="473">
        <v>0</v>
      </c>
      <c r="AE45" s="473">
        <v>5</v>
      </c>
      <c r="AF45" s="474">
        <v>0</v>
      </c>
      <c r="AG45" s="487">
        <f t="shared" si="1"/>
        <v>25</v>
      </c>
      <c r="AH45" s="515">
        <v>0</v>
      </c>
      <c r="AI45" s="481">
        <v>12</v>
      </c>
      <c r="AJ45" s="489">
        <v>0</v>
      </c>
      <c r="AK45" s="472">
        <v>0</v>
      </c>
      <c r="AL45" s="473">
        <v>0</v>
      </c>
      <c r="AM45" s="473">
        <v>5</v>
      </c>
      <c r="AN45" s="471">
        <v>5</v>
      </c>
      <c r="AO45" s="474"/>
      <c r="AP45" s="475"/>
      <c r="AQ45" s="475"/>
      <c r="AR45" s="475"/>
      <c r="AS45" s="474"/>
      <c r="AT45" s="488">
        <f t="shared" si="2"/>
        <v>22</v>
      </c>
      <c r="AU45" s="480">
        <f t="shared" si="3"/>
        <v>82</v>
      </c>
    </row>
    <row r="46" spans="2:47" ht="18" customHeight="1" x14ac:dyDescent="0.2">
      <c r="B46" s="428">
        <v>40</v>
      </c>
      <c r="C46" s="432" t="s">
        <v>82</v>
      </c>
      <c r="D46" s="433">
        <v>10</v>
      </c>
      <c r="E46" s="481">
        <v>0</v>
      </c>
      <c r="F46" s="489">
        <v>0</v>
      </c>
      <c r="G46" s="490">
        <v>5</v>
      </c>
      <c r="H46" s="483">
        <v>5</v>
      </c>
      <c r="I46" s="481">
        <v>0</v>
      </c>
      <c r="J46" s="489">
        <v>0</v>
      </c>
      <c r="K46" s="491">
        <v>25</v>
      </c>
      <c r="L46" s="492">
        <v>5</v>
      </c>
      <c r="M46" s="493">
        <v>0</v>
      </c>
      <c r="N46" s="481">
        <v>0</v>
      </c>
      <c r="O46" s="489">
        <v>0</v>
      </c>
      <c r="P46" s="489">
        <v>0</v>
      </c>
      <c r="Q46" s="491">
        <v>0</v>
      </c>
      <c r="R46" s="516">
        <f t="shared" si="0"/>
        <v>50</v>
      </c>
      <c r="S46" s="486">
        <v>0</v>
      </c>
      <c r="T46" s="481">
        <v>0</v>
      </c>
      <c r="U46" s="489">
        <v>0</v>
      </c>
      <c r="V46" s="471">
        <v>0</v>
      </c>
      <c r="W46" s="472">
        <v>8</v>
      </c>
      <c r="X46" s="473">
        <v>0</v>
      </c>
      <c r="Y46" s="473">
        <v>0</v>
      </c>
      <c r="Z46" s="474">
        <v>0</v>
      </c>
      <c r="AA46" s="475">
        <v>0</v>
      </c>
      <c r="AB46" s="473">
        <v>0</v>
      </c>
      <c r="AC46" s="473">
        <v>5</v>
      </c>
      <c r="AD46" s="473">
        <v>0</v>
      </c>
      <c r="AE46" s="473">
        <v>0</v>
      </c>
      <c r="AF46" s="474">
        <v>0</v>
      </c>
      <c r="AG46" s="487">
        <f t="shared" si="1"/>
        <v>13</v>
      </c>
      <c r="AH46" s="486">
        <v>0</v>
      </c>
      <c r="AI46" s="481">
        <v>10</v>
      </c>
      <c r="AJ46" s="489">
        <v>5</v>
      </c>
      <c r="AK46" s="472">
        <v>0</v>
      </c>
      <c r="AL46" s="473">
        <v>0</v>
      </c>
      <c r="AM46" s="473">
        <v>0</v>
      </c>
      <c r="AN46" s="471">
        <v>0</v>
      </c>
      <c r="AO46" s="474"/>
      <c r="AP46" s="475"/>
      <c r="AQ46" s="475"/>
      <c r="AR46" s="475"/>
      <c r="AS46" s="474"/>
      <c r="AT46" s="488">
        <f t="shared" si="2"/>
        <v>15</v>
      </c>
      <c r="AU46" s="480">
        <f t="shared" si="3"/>
        <v>78</v>
      </c>
    </row>
    <row r="47" spans="2:47" ht="18" customHeight="1" x14ac:dyDescent="0.2">
      <c r="B47" s="428">
        <v>41</v>
      </c>
      <c r="C47" s="432" t="s">
        <v>55</v>
      </c>
      <c r="D47" s="433">
        <v>0</v>
      </c>
      <c r="E47" s="481">
        <v>5</v>
      </c>
      <c r="F47" s="489">
        <v>0</v>
      </c>
      <c r="G47" s="490">
        <v>0</v>
      </c>
      <c r="H47" s="483">
        <v>10</v>
      </c>
      <c r="I47" s="481">
        <v>5</v>
      </c>
      <c r="J47" s="489">
        <v>0</v>
      </c>
      <c r="K47" s="491">
        <v>0</v>
      </c>
      <c r="L47" s="492">
        <v>12</v>
      </c>
      <c r="M47" s="493">
        <v>5</v>
      </c>
      <c r="N47" s="481">
        <v>0</v>
      </c>
      <c r="O47" s="489">
        <v>0</v>
      </c>
      <c r="P47" s="489">
        <v>0</v>
      </c>
      <c r="Q47" s="491">
        <v>0</v>
      </c>
      <c r="R47" s="516">
        <f t="shared" si="0"/>
        <v>37</v>
      </c>
      <c r="S47" s="486">
        <v>5</v>
      </c>
      <c r="T47" s="481">
        <v>5</v>
      </c>
      <c r="U47" s="489">
        <v>0</v>
      </c>
      <c r="V47" s="471">
        <v>5</v>
      </c>
      <c r="W47" s="472">
        <v>0</v>
      </c>
      <c r="X47" s="473">
        <v>5</v>
      </c>
      <c r="Y47" s="473">
        <v>0</v>
      </c>
      <c r="Z47" s="474">
        <v>0</v>
      </c>
      <c r="AA47" s="475">
        <v>5</v>
      </c>
      <c r="AB47" s="473">
        <v>0</v>
      </c>
      <c r="AC47" s="473">
        <v>0</v>
      </c>
      <c r="AD47" s="473">
        <v>0</v>
      </c>
      <c r="AE47" s="473">
        <v>0</v>
      </c>
      <c r="AF47" s="474">
        <v>0</v>
      </c>
      <c r="AG47" s="487">
        <f t="shared" si="1"/>
        <v>25</v>
      </c>
      <c r="AH47" s="486">
        <v>5</v>
      </c>
      <c r="AI47" s="481">
        <v>8</v>
      </c>
      <c r="AJ47" s="489">
        <v>0</v>
      </c>
      <c r="AK47" s="472">
        <v>0</v>
      </c>
      <c r="AL47" s="473">
        <v>0</v>
      </c>
      <c r="AM47" s="473">
        <v>0</v>
      </c>
      <c r="AN47" s="471">
        <v>0</v>
      </c>
      <c r="AO47" s="474"/>
      <c r="AP47" s="475"/>
      <c r="AQ47" s="475"/>
      <c r="AR47" s="475"/>
      <c r="AS47" s="474"/>
      <c r="AT47" s="488">
        <f t="shared" si="2"/>
        <v>13</v>
      </c>
      <c r="AU47" s="480">
        <f t="shared" si="3"/>
        <v>75</v>
      </c>
    </row>
    <row r="48" spans="2:47" ht="18" customHeight="1" x14ac:dyDescent="0.2">
      <c r="B48" s="428">
        <v>42</v>
      </c>
      <c r="C48" s="432" t="s">
        <v>62</v>
      </c>
      <c r="D48" s="433">
        <v>0</v>
      </c>
      <c r="E48" s="481">
        <v>5</v>
      </c>
      <c r="F48" s="489">
        <v>5</v>
      </c>
      <c r="G48" s="490">
        <v>0</v>
      </c>
      <c r="H48" s="483">
        <v>0</v>
      </c>
      <c r="I48" s="481">
        <v>0</v>
      </c>
      <c r="J48" s="489">
        <v>13</v>
      </c>
      <c r="K48" s="491">
        <v>15</v>
      </c>
      <c r="L48" s="492">
        <v>5</v>
      </c>
      <c r="M48" s="493">
        <v>5</v>
      </c>
      <c r="N48" s="481">
        <v>5</v>
      </c>
      <c r="O48" s="489">
        <v>0</v>
      </c>
      <c r="P48" s="489">
        <v>0</v>
      </c>
      <c r="Q48" s="491">
        <v>0</v>
      </c>
      <c r="R48" s="516">
        <f t="shared" si="0"/>
        <v>53</v>
      </c>
      <c r="S48" s="493">
        <v>0</v>
      </c>
      <c r="T48" s="481">
        <v>0</v>
      </c>
      <c r="U48" s="489">
        <v>0</v>
      </c>
      <c r="V48" s="471">
        <v>0</v>
      </c>
      <c r="W48" s="472">
        <v>0</v>
      </c>
      <c r="X48" s="473">
        <v>5</v>
      </c>
      <c r="Y48" s="473">
        <v>5</v>
      </c>
      <c r="Z48" s="474">
        <v>0</v>
      </c>
      <c r="AA48" s="475">
        <v>0</v>
      </c>
      <c r="AB48" s="473">
        <v>5</v>
      </c>
      <c r="AC48" s="473">
        <v>0</v>
      </c>
      <c r="AD48" s="473">
        <v>0</v>
      </c>
      <c r="AE48" s="473">
        <v>0</v>
      </c>
      <c r="AF48" s="474">
        <v>0</v>
      </c>
      <c r="AG48" s="487">
        <f t="shared" si="1"/>
        <v>15</v>
      </c>
      <c r="AH48" s="493">
        <v>0</v>
      </c>
      <c r="AI48" s="481">
        <v>0</v>
      </c>
      <c r="AJ48" s="489">
        <v>0</v>
      </c>
      <c r="AK48" s="472">
        <v>0</v>
      </c>
      <c r="AL48" s="473">
        <v>5</v>
      </c>
      <c r="AM48" s="473">
        <v>0</v>
      </c>
      <c r="AN48" s="471">
        <v>0</v>
      </c>
      <c r="AO48" s="474"/>
      <c r="AP48" s="475"/>
      <c r="AQ48" s="475"/>
      <c r="AR48" s="475"/>
      <c r="AS48" s="474"/>
      <c r="AT48" s="488">
        <f t="shared" si="2"/>
        <v>5</v>
      </c>
      <c r="AU48" s="480">
        <f t="shared" si="3"/>
        <v>73</v>
      </c>
    </row>
    <row r="49" spans="2:47" ht="18" customHeight="1" x14ac:dyDescent="0.2">
      <c r="B49" s="428">
        <v>43</v>
      </c>
      <c r="C49" s="436" t="s">
        <v>71</v>
      </c>
      <c r="D49" s="434">
        <v>0</v>
      </c>
      <c r="E49" s="481">
        <v>0</v>
      </c>
      <c r="F49" s="489">
        <v>0</v>
      </c>
      <c r="G49" s="490">
        <v>5</v>
      </c>
      <c r="H49" s="483">
        <v>12</v>
      </c>
      <c r="I49" s="481">
        <v>5</v>
      </c>
      <c r="J49" s="489">
        <v>5</v>
      </c>
      <c r="K49" s="491">
        <v>5</v>
      </c>
      <c r="L49" s="492">
        <v>0</v>
      </c>
      <c r="M49" s="493">
        <v>0</v>
      </c>
      <c r="N49" s="481">
        <v>5</v>
      </c>
      <c r="O49" s="489">
        <v>0</v>
      </c>
      <c r="P49" s="489">
        <v>0</v>
      </c>
      <c r="Q49" s="491">
        <v>0</v>
      </c>
      <c r="R49" s="516">
        <f t="shared" si="0"/>
        <v>37</v>
      </c>
      <c r="S49" s="486">
        <v>5</v>
      </c>
      <c r="T49" s="481">
        <v>0</v>
      </c>
      <c r="U49" s="489">
        <v>0</v>
      </c>
      <c r="V49" s="471">
        <v>0</v>
      </c>
      <c r="W49" s="472">
        <v>0</v>
      </c>
      <c r="X49" s="473">
        <v>0</v>
      </c>
      <c r="Y49" s="473">
        <v>0</v>
      </c>
      <c r="Z49" s="474">
        <v>0</v>
      </c>
      <c r="AA49" s="475">
        <v>0</v>
      </c>
      <c r="AB49" s="473">
        <v>5</v>
      </c>
      <c r="AC49" s="473">
        <v>0</v>
      </c>
      <c r="AD49" s="473">
        <v>0</v>
      </c>
      <c r="AE49" s="473">
        <v>0</v>
      </c>
      <c r="AF49" s="474">
        <v>5</v>
      </c>
      <c r="AG49" s="487">
        <f t="shared" si="1"/>
        <v>15</v>
      </c>
      <c r="AH49" s="486">
        <v>5</v>
      </c>
      <c r="AI49" s="481">
        <v>5</v>
      </c>
      <c r="AJ49" s="489">
        <v>5</v>
      </c>
      <c r="AK49" s="472">
        <v>0</v>
      </c>
      <c r="AL49" s="473">
        <v>0</v>
      </c>
      <c r="AM49" s="473">
        <v>5</v>
      </c>
      <c r="AN49" s="471">
        <v>0</v>
      </c>
      <c r="AO49" s="474"/>
      <c r="AP49" s="475"/>
      <c r="AQ49" s="475"/>
      <c r="AR49" s="475"/>
      <c r="AS49" s="474"/>
      <c r="AT49" s="488">
        <f t="shared" si="2"/>
        <v>20</v>
      </c>
      <c r="AU49" s="480">
        <f t="shared" si="3"/>
        <v>72</v>
      </c>
    </row>
    <row r="50" spans="2:47" ht="18" customHeight="1" x14ac:dyDescent="0.2">
      <c r="B50" s="428">
        <v>44</v>
      </c>
      <c r="C50" s="432" t="s">
        <v>69</v>
      </c>
      <c r="D50" s="433">
        <v>0</v>
      </c>
      <c r="E50" s="481">
        <v>14</v>
      </c>
      <c r="F50" s="489">
        <v>5</v>
      </c>
      <c r="G50" s="490">
        <v>0</v>
      </c>
      <c r="H50" s="483">
        <v>0</v>
      </c>
      <c r="I50" s="481">
        <v>5</v>
      </c>
      <c r="J50" s="489">
        <v>0</v>
      </c>
      <c r="K50" s="491">
        <v>5</v>
      </c>
      <c r="L50" s="492">
        <v>10</v>
      </c>
      <c r="M50" s="493">
        <v>0</v>
      </c>
      <c r="N50" s="481">
        <v>0</v>
      </c>
      <c r="O50" s="489">
        <v>0</v>
      </c>
      <c r="P50" s="489">
        <v>0</v>
      </c>
      <c r="Q50" s="491">
        <v>0</v>
      </c>
      <c r="R50" s="516">
        <f t="shared" si="0"/>
        <v>39</v>
      </c>
      <c r="S50" s="486">
        <v>0</v>
      </c>
      <c r="T50" s="481">
        <v>0</v>
      </c>
      <c r="U50" s="489">
        <v>0</v>
      </c>
      <c r="V50" s="471">
        <v>0</v>
      </c>
      <c r="W50" s="472">
        <v>0</v>
      </c>
      <c r="X50" s="473">
        <v>0</v>
      </c>
      <c r="Y50" s="473">
        <v>0</v>
      </c>
      <c r="Z50" s="474">
        <v>5</v>
      </c>
      <c r="AA50" s="475">
        <v>5</v>
      </c>
      <c r="AB50" s="473">
        <v>0</v>
      </c>
      <c r="AC50" s="473">
        <v>0</v>
      </c>
      <c r="AD50" s="473">
        <v>0</v>
      </c>
      <c r="AE50" s="473">
        <v>0</v>
      </c>
      <c r="AF50" s="474">
        <v>5</v>
      </c>
      <c r="AG50" s="487">
        <f t="shared" si="1"/>
        <v>15</v>
      </c>
      <c r="AH50" s="486">
        <v>5</v>
      </c>
      <c r="AI50" s="481">
        <v>8</v>
      </c>
      <c r="AJ50" s="489">
        <v>0</v>
      </c>
      <c r="AK50" s="472">
        <v>0</v>
      </c>
      <c r="AL50" s="473">
        <v>0</v>
      </c>
      <c r="AM50" s="473">
        <v>5</v>
      </c>
      <c r="AN50" s="471">
        <v>0</v>
      </c>
      <c r="AO50" s="474"/>
      <c r="AP50" s="475"/>
      <c r="AQ50" s="475"/>
      <c r="AR50" s="475"/>
      <c r="AS50" s="474"/>
      <c r="AT50" s="488">
        <f t="shared" si="2"/>
        <v>18</v>
      </c>
      <c r="AU50" s="480">
        <f t="shared" si="3"/>
        <v>72</v>
      </c>
    </row>
    <row r="51" spans="2:47" ht="18" customHeight="1" x14ac:dyDescent="0.2">
      <c r="B51" s="428">
        <v>45</v>
      </c>
      <c r="C51" s="432" t="s">
        <v>93</v>
      </c>
      <c r="D51" s="433">
        <v>0</v>
      </c>
      <c r="E51" s="481">
        <v>0</v>
      </c>
      <c r="F51" s="489">
        <v>5</v>
      </c>
      <c r="G51" s="490">
        <v>0</v>
      </c>
      <c r="H51" s="483">
        <v>5</v>
      </c>
      <c r="I51" s="481">
        <v>0</v>
      </c>
      <c r="J51" s="489">
        <v>0</v>
      </c>
      <c r="K51" s="491">
        <v>22</v>
      </c>
      <c r="L51" s="492">
        <v>5</v>
      </c>
      <c r="M51" s="493">
        <v>0</v>
      </c>
      <c r="N51" s="481">
        <v>0</v>
      </c>
      <c r="O51" s="489">
        <v>0</v>
      </c>
      <c r="P51" s="489">
        <v>0</v>
      </c>
      <c r="Q51" s="491">
        <v>0</v>
      </c>
      <c r="R51" s="516">
        <f t="shared" si="0"/>
        <v>37</v>
      </c>
      <c r="S51" s="486">
        <v>0</v>
      </c>
      <c r="T51" s="481">
        <v>0</v>
      </c>
      <c r="U51" s="489">
        <v>13</v>
      </c>
      <c r="V51" s="471">
        <v>0</v>
      </c>
      <c r="W51" s="472">
        <v>0</v>
      </c>
      <c r="X51" s="473">
        <v>0</v>
      </c>
      <c r="Y51" s="473">
        <v>0</v>
      </c>
      <c r="Z51" s="474">
        <v>15</v>
      </c>
      <c r="AA51" s="475">
        <v>0</v>
      </c>
      <c r="AB51" s="473">
        <v>5</v>
      </c>
      <c r="AC51" s="473">
        <v>0</v>
      </c>
      <c r="AD51" s="473">
        <v>0</v>
      </c>
      <c r="AE51" s="473">
        <v>0</v>
      </c>
      <c r="AF51" s="474">
        <v>0</v>
      </c>
      <c r="AG51" s="487">
        <f t="shared" si="1"/>
        <v>33</v>
      </c>
      <c r="AH51" s="486">
        <v>0</v>
      </c>
      <c r="AI51" s="481">
        <v>0</v>
      </c>
      <c r="AJ51" s="489">
        <v>0</v>
      </c>
      <c r="AK51" s="472">
        <v>0</v>
      </c>
      <c r="AL51" s="473">
        <v>0</v>
      </c>
      <c r="AM51" s="473">
        <v>0</v>
      </c>
      <c r="AN51" s="471">
        <v>0</v>
      </c>
      <c r="AO51" s="474"/>
      <c r="AP51" s="475"/>
      <c r="AQ51" s="475"/>
      <c r="AR51" s="475"/>
      <c r="AS51" s="474"/>
      <c r="AT51" s="488">
        <f t="shared" si="2"/>
        <v>0</v>
      </c>
      <c r="AU51" s="480">
        <f t="shared" si="3"/>
        <v>70</v>
      </c>
    </row>
    <row r="52" spans="2:47" ht="18" customHeight="1" x14ac:dyDescent="0.2">
      <c r="B52" s="428">
        <v>46</v>
      </c>
      <c r="C52" s="436" t="s">
        <v>199</v>
      </c>
      <c r="D52" s="434">
        <v>0</v>
      </c>
      <c r="E52" s="481">
        <v>0</v>
      </c>
      <c r="F52" s="489">
        <v>0</v>
      </c>
      <c r="G52" s="490">
        <v>0</v>
      </c>
      <c r="H52" s="483">
        <v>0</v>
      </c>
      <c r="I52" s="481">
        <v>0</v>
      </c>
      <c r="J52" s="489">
        <v>0</v>
      </c>
      <c r="K52" s="491">
        <v>15</v>
      </c>
      <c r="L52" s="492">
        <v>0</v>
      </c>
      <c r="M52" s="493">
        <v>0</v>
      </c>
      <c r="N52" s="481">
        <v>0</v>
      </c>
      <c r="O52" s="489">
        <v>0</v>
      </c>
      <c r="P52" s="489">
        <v>0</v>
      </c>
      <c r="Q52" s="491">
        <v>0</v>
      </c>
      <c r="R52" s="516">
        <f t="shared" si="0"/>
        <v>15</v>
      </c>
      <c r="S52" s="486">
        <v>0</v>
      </c>
      <c r="T52" s="481">
        <v>0</v>
      </c>
      <c r="U52" s="481">
        <v>0</v>
      </c>
      <c r="V52" s="471">
        <v>0</v>
      </c>
      <c r="W52" s="472">
        <v>0</v>
      </c>
      <c r="X52" s="473">
        <v>15</v>
      </c>
      <c r="Y52" s="473">
        <v>5</v>
      </c>
      <c r="Z52" s="474">
        <v>0</v>
      </c>
      <c r="AA52" s="475">
        <v>5</v>
      </c>
      <c r="AB52" s="473">
        <v>0</v>
      </c>
      <c r="AC52" s="473">
        <v>5</v>
      </c>
      <c r="AD52" s="473">
        <v>5</v>
      </c>
      <c r="AE52" s="473">
        <v>0</v>
      </c>
      <c r="AF52" s="474">
        <v>5</v>
      </c>
      <c r="AG52" s="487">
        <f t="shared" si="1"/>
        <v>40</v>
      </c>
      <c r="AH52" s="486">
        <v>5</v>
      </c>
      <c r="AI52" s="481">
        <v>5</v>
      </c>
      <c r="AJ52" s="481">
        <v>5</v>
      </c>
      <c r="AK52" s="472">
        <v>0</v>
      </c>
      <c r="AL52" s="473">
        <v>0</v>
      </c>
      <c r="AM52" s="473">
        <v>0</v>
      </c>
      <c r="AN52" s="471">
        <v>0</v>
      </c>
      <c r="AO52" s="474"/>
      <c r="AP52" s="475"/>
      <c r="AQ52" s="475"/>
      <c r="AR52" s="475"/>
      <c r="AS52" s="474"/>
      <c r="AT52" s="488">
        <f t="shared" si="2"/>
        <v>15</v>
      </c>
      <c r="AU52" s="480">
        <f t="shared" si="3"/>
        <v>70</v>
      </c>
    </row>
    <row r="53" spans="2:47" ht="18" customHeight="1" x14ac:dyDescent="0.2">
      <c r="B53" s="428">
        <v>47</v>
      </c>
      <c r="C53" s="432" t="s">
        <v>94</v>
      </c>
      <c r="D53" s="433">
        <v>0</v>
      </c>
      <c r="E53" s="481">
        <v>0</v>
      </c>
      <c r="F53" s="489">
        <v>0</v>
      </c>
      <c r="G53" s="490">
        <v>0</v>
      </c>
      <c r="H53" s="483">
        <v>0</v>
      </c>
      <c r="I53" s="481">
        <v>0</v>
      </c>
      <c r="J53" s="489">
        <v>0</v>
      </c>
      <c r="K53" s="491">
        <v>0</v>
      </c>
      <c r="L53" s="492">
        <v>30</v>
      </c>
      <c r="M53" s="493">
        <v>5</v>
      </c>
      <c r="N53" s="481">
        <v>0</v>
      </c>
      <c r="O53" s="489">
        <v>5</v>
      </c>
      <c r="P53" s="489">
        <v>0</v>
      </c>
      <c r="Q53" s="491">
        <v>0</v>
      </c>
      <c r="R53" s="516">
        <f t="shared" si="0"/>
        <v>40</v>
      </c>
      <c r="S53" s="493">
        <v>5</v>
      </c>
      <c r="T53" s="481">
        <v>0</v>
      </c>
      <c r="U53" s="489">
        <v>0</v>
      </c>
      <c r="V53" s="471">
        <v>5</v>
      </c>
      <c r="W53" s="472">
        <v>0</v>
      </c>
      <c r="X53" s="473">
        <v>0</v>
      </c>
      <c r="Y53" s="473">
        <v>0</v>
      </c>
      <c r="Z53" s="474">
        <v>0</v>
      </c>
      <c r="AA53" s="475">
        <v>0</v>
      </c>
      <c r="AB53" s="473">
        <v>5</v>
      </c>
      <c r="AC53" s="473">
        <v>5</v>
      </c>
      <c r="AD53" s="473">
        <v>0</v>
      </c>
      <c r="AE53" s="473">
        <v>0</v>
      </c>
      <c r="AF53" s="474">
        <v>0</v>
      </c>
      <c r="AG53" s="487">
        <f t="shared" si="1"/>
        <v>20</v>
      </c>
      <c r="AH53" s="493">
        <v>5</v>
      </c>
      <c r="AI53" s="481">
        <v>0</v>
      </c>
      <c r="AJ53" s="489">
        <v>0</v>
      </c>
      <c r="AK53" s="472">
        <v>0</v>
      </c>
      <c r="AL53" s="473">
        <v>0</v>
      </c>
      <c r="AM53" s="473">
        <v>0</v>
      </c>
      <c r="AN53" s="471">
        <v>5</v>
      </c>
      <c r="AO53" s="474"/>
      <c r="AP53" s="475"/>
      <c r="AQ53" s="475"/>
      <c r="AR53" s="475"/>
      <c r="AS53" s="474"/>
      <c r="AT53" s="488">
        <f t="shared" si="2"/>
        <v>10</v>
      </c>
      <c r="AU53" s="480">
        <f t="shared" si="3"/>
        <v>70</v>
      </c>
    </row>
    <row r="54" spans="2:47" ht="18" customHeight="1" x14ac:dyDescent="0.2">
      <c r="B54" s="428">
        <v>48</v>
      </c>
      <c r="C54" s="432" t="s">
        <v>13</v>
      </c>
      <c r="D54" s="433">
        <v>5</v>
      </c>
      <c r="E54" s="481">
        <v>0</v>
      </c>
      <c r="F54" s="489">
        <v>0</v>
      </c>
      <c r="G54" s="490">
        <v>5</v>
      </c>
      <c r="H54" s="483">
        <v>0</v>
      </c>
      <c r="I54" s="481">
        <v>0</v>
      </c>
      <c r="J54" s="489">
        <v>5</v>
      </c>
      <c r="K54" s="491">
        <v>0</v>
      </c>
      <c r="L54" s="492">
        <v>0</v>
      </c>
      <c r="M54" s="493">
        <v>5</v>
      </c>
      <c r="N54" s="481">
        <v>5</v>
      </c>
      <c r="O54" s="489">
        <v>0</v>
      </c>
      <c r="P54" s="489">
        <v>0</v>
      </c>
      <c r="Q54" s="491">
        <v>0</v>
      </c>
      <c r="R54" s="516">
        <f t="shared" si="0"/>
        <v>25</v>
      </c>
      <c r="S54" s="486">
        <v>0</v>
      </c>
      <c r="T54" s="481">
        <v>0</v>
      </c>
      <c r="U54" s="489">
        <v>0</v>
      </c>
      <c r="V54" s="471">
        <v>0</v>
      </c>
      <c r="W54" s="472">
        <v>5</v>
      </c>
      <c r="X54" s="473">
        <v>0</v>
      </c>
      <c r="Y54" s="473">
        <v>0</v>
      </c>
      <c r="Z54" s="474">
        <v>5</v>
      </c>
      <c r="AA54" s="475">
        <v>0</v>
      </c>
      <c r="AB54" s="473">
        <v>0</v>
      </c>
      <c r="AC54" s="473">
        <v>0</v>
      </c>
      <c r="AD54" s="473">
        <v>0</v>
      </c>
      <c r="AE54" s="473">
        <v>0</v>
      </c>
      <c r="AF54" s="474">
        <v>14</v>
      </c>
      <c r="AG54" s="487">
        <f t="shared" si="1"/>
        <v>24</v>
      </c>
      <c r="AH54" s="486">
        <v>0</v>
      </c>
      <c r="AI54" s="481">
        <v>12</v>
      </c>
      <c r="AJ54" s="489">
        <v>5</v>
      </c>
      <c r="AK54" s="472">
        <v>0</v>
      </c>
      <c r="AL54" s="473">
        <v>0</v>
      </c>
      <c r="AM54" s="473">
        <v>0</v>
      </c>
      <c r="AN54" s="471">
        <v>0</v>
      </c>
      <c r="AO54" s="474"/>
      <c r="AP54" s="475"/>
      <c r="AQ54" s="475"/>
      <c r="AR54" s="475"/>
      <c r="AS54" s="474"/>
      <c r="AT54" s="488">
        <f t="shared" si="2"/>
        <v>17</v>
      </c>
      <c r="AU54" s="480">
        <f t="shared" si="3"/>
        <v>66</v>
      </c>
    </row>
    <row r="55" spans="2:47" ht="18" customHeight="1" x14ac:dyDescent="0.2">
      <c r="B55" s="428">
        <v>49</v>
      </c>
      <c r="C55" s="432" t="s">
        <v>154</v>
      </c>
      <c r="D55" s="433">
        <v>0</v>
      </c>
      <c r="E55" s="481">
        <v>5</v>
      </c>
      <c r="F55" s="489">
        <v>0</v>
      </c>
      <c r="G55" s="490">
        <v>0</v>
      </c>
      <c r="H55" s="483">
        <v>0</v>
      </c>
      <c r="I55" s="481">
        <v>5</v>
      </c>
      <c r="J55" s="489">
        <v>0</v>
      </c>
      <c r="K55" s="491">
        <v>0</v>
      </c>
      <c r="L55" s="492">
        <v>10</v>
      </c>
      <c r="M55" s="493">
        <v>5</v>
      </c>
      <c r="N55" s="481">
        <v>5</v>
      </c>
      <c r="O55" s="489">
        <v>0</v>
      </c>
      <c r="P55" s="489">
        <v>0</v>
      </c>
      <c r="Q55" s="491">
        <v>0</v>
      </c>
      <c r="R55" s="516">
        <f t="shared" si="0"/>
        <v>30</v>
      </c>
      <c r="S55" s="486">
        <v>5</v>
      </c>
      <c r="T55" s="481">
        <v>0</v>
      </c>
      <c r="U55" s="489">
        <v>5</v>
      </c>
      <c r="V55" s="471">
        <v>0</v>
      </c>
      <c r="W55" s="472">
        <v>0</v>
      </c>
      <c r="X55" s="473">
        <v>0</v>
      </c>
      <c r="Y55" s="473">
        <v>0</v>
      </c>
      <c r="Z55" s="474">
        <v>5</v>
      </c>
      <c r="AA55" s="475">
        <v>5</v>
      </c>
      <c r="AB55" s="473">
        <v>0</v>
      </c>
      <c r="AC55" s="473">
        <v>0</v>
      </c>
      <c r="AD55" s="473">
        <v>0</v>
      </c>
      <c r="AE55" s="473">
        <v>0</v>
      </c>
      <c r="AF55" s="474">
        <v>5</v>
      </c>
      <c r="AG55" s="487">
        <f t="shared" si="1"/>
        <v>25</v>
      </c>
      <c r="AH55" s="486">
        <v>0</v>
      </c>
      <c r="AI55" s="481">
        <v>0</v>
      </c>
      <c r="AJ55" s="489">
        <v>0</v>
      </c>
      <c r="AK55" s="472">
        <v>0</v>
      </c>
      <c r="AL55" s="473">
        <v>5</v>
      </c>
      <c r="AM55" s="473">
        <v>5</v>
      </c>
      <c r="AN55" s="471">
        <v>0</v>
      </c>
      <c r="AO55" s="474"/>
      <c r="AP55" s="475"/>
      <c r="AQ55" s="475"/>
      <c r="AR55" s="475"/>
      <c r="AS55" s="474"/>
      <c r="AT55" s="488">
        <f t="shared" si="2"/>
        <v>10</v>
      </c>
      <c r="AU55" s="480">
        <f t="shared" si="3"/>
        <v>65</v>
      </c>
    </row>
    <row r="56" spans="2:47" ht="18" customHeight="1" x14ac:dyDescent="0.2">
      <c r="B56" s="428">
        <v>50</v>
      </c>
      <c r="C56" s="432" t="s">
        <v>14</v>
      </c>
      <c r="D56" s="433">
        <v>0</v>
      </c>
      <c r="E56" s="481">
        <v>5</v>
      </c>
      <c r="F56" s="489">
        <v>0</v>
      </c>
      <c r="G56" s="490">
        <v>5</v>
      </c>
      <c r="H56" s="483">
        <v>0</v>
      </c>
      <c r="I56" s="481">
        <v>0</v>
      </c>
      <c r="J56" s="489">
        <v>0</v>
      </c>
      <c r="K56" s="491">
        <v>25</v>
      </c>
      <c r="L56" s="492">
        <v>5</v>
      </c>
      <c r="M56" s="493">
        <v>0</v>
      </c>
      <c r="N56" s="481">
        <v>5</v>
      </c>
      <c r="O56" s="489">
        <v>0</v>
      </c>
      <c r="P56" s="489">
        <v>0</v>
      </c>
      <c r="Q56" s="491">
        <v>0</v>
      </c>
      <c r="R56" s="516">
        <f t="shared" si="0"/>
        <v>45</v>
      </c>
      <c r="S56" s="486">
        <v>0</v>
      </c>
      <c r="T56" s="481">
        <v>0</v>
      </c>
      <c r="U56" s="489">
        <v>0</v>
      </c>
      <c r="V56" s="471">
        <v>0</v>
      </c>
      <c r="W56" s="472">
        <v>0</v>
      </c>
      <c r="X56" s="473">
        <v>0</v>
      </c>
      <c r="Y56" s="473">
        <v>0</v>
      </c>
      <c r="Z56" s="474">
        <v>5</v>
      </c>
      <c r="AA56" s="475">
        <v>0</v>
      </c>
      <c r="AB56" s="473">
        <v>5</v>
      </c>
      <c r="AC56" s="473">
        <v>0</v>
      </c>
      <c r="AD56" s="473">
        <v>0</v>
      </c>
      <c r="AE56" s="473">
        <v>0</v>
      </c>
      <c r="AF56" s="474">
        <v>0</v>
      </c>
      <c r="AG56" s="487">
        <f t="shared" si="1"/>
        <v>10</v>
      </c>
      <c r="AH56" s="486">
        <v>0</v>
      </c>
      <c r="AI56" s="481">
        <v>0</v>
      </c>
      <c r="AJ56" s="489">
        <v>5</v>
      </c>
      <c r="AK56" s="472">
        <v>0</v>
      </c>
      <c r="AL56" s="473">
        <v>0</v>
      </c>
      <c r="AM56" s="473">
        <v>0</v>
      </c>
      <c r="AN56" s="471">
        <v>0</v>
      </c>
      <c r="AO56" s="474"/>
      <c r="AP56" s="475"/>
      <c r="AQ56" s="475"/>
      <c r="AR56" s="475"/>
      <c r="AS56" s="474"/>
      <c r="AT56" s="488">
        <f t="shared" si="2"/>
        <v>5</v>
      </c>
      <c r="AU56" s="480">
        <f t="shared" si="3"/>
        <v>60</v>
      </c>
    </row>
    <row r="57" spans="2:47" ht="18" customHeight="1" x14ac:dyDescent="0.2">
      <c r="B57" s="428">
        <v>51</v>
      </c>
      <c r="C57" s="432" t="s">
        <v>191</v>
      </c>
      <c r="D57" s="433">
        <v>0</v>
      </c>
      <c r="E57" s="481">
        <v>0</v>
      </c>
      <c r="F57" s="489">
        <v>5</v>
      </c>
      <c r="G57" s="490">
        <v>0</v>
      </c>
      <c r="H57" s="483">
        <v>0</v>
      </c>
      <c r="I57" s="481">
        <v>0</v>
      </c>
      <c r="J57" s="489">
        <v>0</v>
      </c>
      <c r="K57" s="491">
        <v>15</v>
      </c>
      <c r="L57" s="492">
        <v>5</v>
      </c>
      <c r="M57" s="493">
        <v>0</v>
      </c>
      <c r="N57" s="481">
        <v>5</v>
      </c>
      <c r="O57" s="489">
        <v>14</v>
      </c>
      <c r="P57" s="489">
        <v>0</v>
      </c>
      <c r="Q57" s="491">
        <v>0</v>
      </c>
      <c r="R57" s="516">
        <f t="shared" si="0"/>
        <v>44</v>
      </c>
      <c r="S57" s="486">
        <v>0</v>
      </c>
      <c r="T57" s="481">
        <v>5</v>
      </c>
      <c r="U57" s="489">
        <v>0</v>
      </c>
      <c r="V57" s="471">
        <v>0</v>
      </c>
      <c r="W57" s="472">
        <v>0</v>
      </c>
      <c r="X57" s="473">
        <v>0</v>
      </c>
      <c r="Y57" s="473">
        <v>0</v>
      </c>
      <c r="Z57" s="474">
        <v>0</v>
      </c>
      <c r="AA57" s="475">
        <v>0</v>
      </c>
      <c r="AB57" s="473">
        <v>0</v>
      </c>
      <c r="AC57" s="473">
        <v>0</v>
      </c>
      <c r="AD57" s="473">
        <v>0</v>
      </c>
      <c r="AE57" s="473">
        <v>0</v>
      </c>
      <c r="AF57" s="474">
        <v>0</v>
      </c>
      <c r="AG57" s="487">
        <f t="shared" si="1"/>
        <v>5</v>
      </c>
      <c r="AH57" s="486">
        <v>5</v>
      </c>
      <c r="AI57" s="481">
        <v>0</v>
      </c>
      <c r="AJ57" s="489">
        <v>5</v>
      </c>
      <c r="AK57" s="472">
        <v>0</v>
      </c>
      <c r="AL57" s="473">
        <v>0</v>
      </c>
      <c r="AM57" s="473">
        <v>0</v>
      </c>
      <c r="AN57" s="471">
        <v>0</v>
      </c>
      <c r="AO57" s="474"/>
      <c r="AP57" s="475"/>
      <c r="AQ57" s="475"/>
      <c r="AR57" s="475"/>
      <c r="AS57" s="474"/>
      <c r="AT57" s="488">
        <f t="shared" si="2"/>
        <v>10</v>
      </c>
      <c r="AU57" s="480">
        <f t="shared" si="3"/>
        <v>59</v>
      </c>
    </row>
    <row r="58" spans="2:47" ht="18" customHeight="1" x14ac:dyDescent="0.2">
      <c r="B58" s="428">
        <v>52</v>
      </c>
      <c r="C58" s="432" t="s">
        <v>98</v>
      </c>
      <c r="D58" s="433">
        <v>0</v>
      </c>
      <c r="E58" s="481">
        <v>0</v>
      </c>
      <c r="F58" s="489">
        <v>0</v>
      </c>
      <c r="G58" s="490">
        <v>0</v>
      </c>
      <c r="H58" s="483">
        <v>0</v>
      </c>
      <c r="I58" s="481">
        <v>0</v>
      </c>
      <c r="J58" s="489">
        <v>0</v>
      </c>
      <c r="K58" s="491">
        <v>0</v>
      </c>
      <c r="L58" s="492">
        <v>30</v>
      </c>
      <c r="M58" s="493">
        <v>0</v>
      </c>
      <c r="N58" s="481">
        <v>0</v>
      </c>
      <c r="O58" s="489">
        <v>0</v>
      </c>
      <c r="P58" s="489">
        <v>0</v>
      </c>
      <c r="Q58" s="491">
        <v>0</v>
      </c>
      <c r="R58" s="516">
        <f t="shared" si="0"/>
        <v>30</v>
      </c>
      <c r="S58" s="493">
        <v>0</v>
      </c>
      <c r="T58" s="481">
        <v>5</v>
      </c>
      <c r="U58" s="489">
        <v>0</v>
      </c>
      <c r="V58" s="471">
        <v>0</v>
      </c>
      <c r="W58" s="472">
        <v>0</v>
      </c>
      <c r="X58" s="473">
        <v>5</v>
      </c>
      <c r="Y58" s="473">
        <v>0</v>
      </c>
      <c r="Z58" s="474">
        <v>0</v>
      </c>
      <c r="AA58" s="475">
        <v>5</v>
      </c>
      <c r="AB58" s="473">
        <v>0</v>
      </c>
      <c r="AC58" s="473">
        <v>0</v>
      </c>
      <c r="AD58" s="473">
        <v>0</v>
      </c>
      <c r="AE58" s="473">
        <v>0</v>
      </c>
      <c r="AF58" s="474">
        <v>0</v>
      </c>
      <c r="AG58" s="487">
        <f t="shared" si="1"/>
        <v>15</v>
      </c>
      <c r="AH58" s="493">
        <v>5</v>
      </c>
      <c r="AI58" s="481">
        <v>8</v>
      </c>
      <c r="AJ58" s="489">
        <v>0</v>
      </c>
      <c r="AK58" s="472">
        <v>0</v>
      </c>
      <c r="AL58" s="473">
        <v>0</v>
      </c>
      <c r="AM58" s="473">
        <v>0</v>
      </c>
      <c r="AN58" s="471">
        <v>0</v>
      </c>
      <c r="AO58" s="474"/>
      <c r="AP58" s="475"/>
      <c r="AQ58" s="475"/>
      <c r="AR58" s="475"/>
      <c r="AS58" s="474"/>
      <c r="AT58" s="488">
        <f t="shared" si="2"/>
        <v>13</v>
      </c>
      <c r="AU58" s="480">
        <f t="shared" si="3"/>
        <v>58</v>
      </c>
    </row>
    <row r="59" spans="2:47" ht="18" customHeight="1" x14ac:dyDescent="0.2">
      <c r="B59" s="428">
        <v>53</v>
      </c>
      <c r="C59" s="432" t="s">
        <v>128</v>
      </c>
      <c r="D59" s="433">
        <v>0</v>
      </c>
      <c r="E59" s="481">
        <v>0</v>
      </c>
      <c r="F59" s="489">
        <v>5</v>
      </c>
      <c r="G59" s="490">
        <v>0</v>
      </c>
      <c r="H59" s="483">
        <v>5</v>
      </c>
      <c r="I59" s="481">
        <v>0</v>
      </c>
      <c r="J59" s="489">
        <v>0</v>
      </c>
      <c r="K59" s="491">
        <v>15</v>
      </c>
      <c r="L59" s="492">
        <v>5</v>
      </c>
      <c r="M59" s="493">
        <v>0</v>
      </c>
      <c r="N59" s="481">
        <v>0</v>
      </c>
      <c r="O59" s="489">
        <v>0</v>
      </c>
      <c r="P59" s="489">
        <v>0</v>
      </c>
      <c r="Q59" s="491">
        <v>0</v>
      </c>
      <c r="R59" s="516">
        <f t="shared" si="0"/>
        <v>30</v>
      </c>
      <c r="S59" s="493">
        <v>0</v>
      </c>
      <c r="T59" s="481">
        <v>0</v>
      </c>
      <c r="U59" s="489">
        <v>5</v>
      </c>
      <c r="V59" s="471">
        <v>0</v>
      </c>
      <c r="W59" s="472">
        <v>0</v>
      </c>
      <c r="X59" s="473">
        <v>5</v>
      </c>
      <c r="Y59" s="473">
        <v>0</v>
      </c>
      <c r="Z59" s="474">
        <v>0</v>
      </c>
      <c r="AA59" s="475">
        <v>5</v>
      </c>
      <c r="AB59" s="473">
        <v>5</v>
      </c>
      <c r="AC59" s="473">
        <v>0</v>
      </c>
      <c r="AD59" s="473">
        <v>5</v>
      </c>
      <c r="AE59" s="473">
        <v>0</v>
      </c>
      <c r="AF59" s="474">
        <v>0</v>
      </c>
      <c r="AG59" s="487">
        <f t="shared" si="1"/>
        <v>25</v>
      </c>
      <c r="AH59" s="493">
        <v>0</v>
      </c>
      <c r="AI59" s="481">
        <v>0</v>
      </c>
      <c r="AJ59" s="489">
        <v>0</v>
      </c>
      <c r="AK59" s="472">
        <v>0</v>
      </c>
      <c r="AL59" s="473">
        <v>0</v>
      </c>
      <c r="AM59" s="473">
        <v>0</v>
      </c>
      <c r="AN59" s="471">
        <v>0</v>
      </c>
      <c r="AO59" s="474"/>
      <c r="AP59" s="475"/>
      <c r="AQ59" s="475"/>
      <c r="AR59" s="475"/>
      <c r="AS59" s="474"/>
      <c r="AT59" s="488">
        <f t="shared" si="2"/>
        <v>0</v>
      </c>
      <c r="AU59" s="480">
        <f t="shared" si="3"/>
        <v>55</v>
      </c>
    </row>
    <row r="60" spans="2:47" ht="18" customHeight="1" x14ac:dyDescent="0.2">
      <c r="B60" s="428">
        <v>54</v>
      </c>
      <c r="C60" s="432" t="s">
        <v>172</v>
      </c>
      <c r="D60" s="433">
        <v>0</v>
      </c>
      <c r="E60" s="481">
        <v>0</v>
      </c>
      <c r="F60" s="481">
        <v>0</v>
      </c>
      <c r="G60" s="482">
        <v>0</v>
      </c>
      <c r="H60" s="483">
        <v>0</v>
      </c>
      <c r="I60" s="481">
        <v>8</v>
      </c>
      <c r="J60" s="481">
        <v>0</v>
      </c>
      <c r="K60" s="484">
        <v>0</v>
      </c>
      <c r="L60" s="485">
        <v>0</v>
      </c>
      <c r="M60" s="483">
        <v>0</v>
      </c>
      <c r="N60" s="481">
        <v>0</v>
      </c>
      <c r="O60" s="489">
        <v>0</v>
      </c>
      <c r="P60" s="489">
        <v>5</v>
      </c>
      <c r="Q60" s="491">
        <v>0</v>
      </c>
      <c r="R60" s="516">
        <f t="shared" si="0"/>
        <v>13</v>
      </c>
      <c r="S60" s="486">
        <v>0</v>
      </c>
      <c r="T60" s="481">
        <v>0</v>
      </c>
      <c r="U60" s="489">
        <v>0</v>
      </c>
      <c r="V60" s="471">
        <v>0</v>
      </c>
      <c r="W60" s="472">
        <v>0</v>
      </c>
      <c r="X60" s="473">
        <v>5</v>
      </c>
      <c r="Y60" s="473">
        <v>0</v>
      </c>
      <c r="Z60" s="474">
        <v>5</v>
      </c>
      <c r="AA60" s="475">
        <v>5</v>
      </c>
      <c r="AB60" s="473">
        <v>12</v>
      </c>
      <c r="AC60" s="473">
        <v>0</v>
      </c>
      <c r="AD60" s="473">
        <v>0</v>
      </c>
      <c r="AE60" s="473">
        <v>5</v>
      </c>
      <c r="AF60" s="474">
        <v>0</v>
      </c>
      <c r="AG60" s="487">
        <f t="shared" si="1"/>
        <v>32</v>
      </c>
      <c r="AH60" s="486">
        <v>5</v>
      </c>
      <c r="AI60" s="481">
        <v>0</v>
      </c>
      <c r="AJ60" s="489">
        <v>0</v>
      </c>
      <c r="AK60" s="472">
        <v>0</v>
      </c>
      <c r="AL60" s="473">
        <v>5</v>
      </c>
      <c r="AM60" s="473">
        <v>0</v>
      </c>
      <c r="AN60" s="471">
        <v>0</v>
      </c>
      <c r="AO60" s="474"/>
      <c r="AP60" s="475"/>
      <c r="AQ60" s="475"/>
      <c r="AR60" s="475"/>
      <c r="AS60" s="474"/>
      <c r="AT60" s="488">
        <f t="shared" si="2"/>
        <v>10</v>
      </c>
      <c r="AU60" s="480">
        <f t="shared" si="3"/>
        <v>55</v>
      </c>
    </row>
    <row r="61" spans="2:47" ht="18" customHeight="1" x14ac:dyDescent="0.2">
      <c r="B61" s="428">
        <v>55</v>
      </c>
      <c r="C61" s="432" t="s">
        <v>143</v>
      </c>
      <c r="D61" s="433">
        <v>0</v>
      </c>
      <c r="E61" s="481">
        <v>5</v>
      </c>
      <c r="F61" s="489">
        <v>0</v>
      </c>
      <c r="G61" s="490">
        <v>0</v>
      </c>
      <c r="H61" s="483">
        <v>0</v>
      </c>
      <c r="I61" s="481">
        <v>0</v>
      </c>
      <c r="J61" s="489">
        <v>0</v>
      </c>
      <c r="K61" s="491">
        <v>5</v>
      </c>
      <c r="L61" s="492">
        <v>10</v>
      </c>
      <c r="M61" s="493">
        <v>0</v>
      </c>
      <c r="N61" s="481">
        <v>5</v>
      </c>
      <c r="O61" s="489">
        <v>0</v>
      </c>
      <c r="P61" s="489">
        <v>0</v>
      </c>
      <c r="Q61" s="491">
        <v>5</v>
      </c>
      <c r="R61" s="516">
        <f t="shared" si="0"/>
        <v>30</v>
      </c>
      <c r="S61" s="486">
        <v>0</v>
      </c>
      <c r="T61" s="481">
        <v>0</v>
      </c>
      <c r="U61" s="489">
        <v>0</v>
      </c>
      <c r="V61" s="471">
        <v>0</v>
      </c>
      <c r="W61" s="472">
        <v>0</v>
      </c>
      <c r="X61" s="473">
        <v>5</v>
      </c>
      <c r="Y61" s="473">
        <v>0</v>
      </c>
      <c r="Z61" s="474">
        <v>0</v>
      </c>
      <c r="AA61" s="475">
        <v>0</v>
      </c>
      <c r="AB61" s="473">
        <v>10</v>
      </c>
      <c r="AC61" s="473">
        <v>0</v>
      </c>
      <c r="AD61" s="473">
        <v>0</v>
      </c>
      <c r="AE61" s="473">
        <v>5</v>
      </c>
      <c r="AF61" s="474">
        <v>5</v>
      </c>
      <c r="AG61" s="487">
        <f t="shared" si="1"/>
        <v>25</v>
      </c>
      <c r="AH61" s="486">
        <v>0</v>
      </c>
      <c r="AI61" s="481">
        <v>0</v>
      </c>
      <c r="AJ61" s="489">
        <v>0</v>
      </c>
      <c r="AK61" s="472">
        <v>0</v>
      </c>
      <c r="AL61" s="473">
        <v>0</v>
      </c>
      <c r="AM61" s="473">
        <v>0</v>
      </c>
      <c r="AN61" s="471">
        <v>0</v>
      </c>
      <c r="AO61" s="474"/>
      <c r="AP61" s="475"/>
      <c r="AQ61" s="475"/>
      <c r="AR61" s="475"/>
      <c r="AS61" s="474"/>
      <c r="AT61" s="488">
        <f t="shared" si="2"/>
        <v>0</v>
      </c>
      <c r="AU61" s="480">
        <f t="shared" si="3"/>
        <v>55</v>
      </c>
    </row>
    <row r="62" spans="2:47" ht="18" customHeight="1" x14ac:dyDescent="0.2">
      <c r="B62" s="428">
        <v>56</v>
      </c>
      <c r="C62" s="436" t="s">
        <v>126</v>
      </c>
      <c r="D62" s="443">
        <v>0</v>
      </c>
      <c r="E62" s="481">
        <v>0</v>
      </c>
      <c r="F62" s="489">
        <v>0</v>
      </c>
      <c r="G62" s="517">
        <v>0</v>
      </c>
      <c r="H62" s="483">
        <v>0</v>
      </c>
      <c r="I62" s="481">
        <v>0</v>
      </c>
      <c r="J62" s="489">
        <v>0</v>
      </c>
      <c r="K62" s="495">
        <v>29</v>
      </c>
      <c r="L62" s="518">
        <v>10</v>
      </c>
      <c r="M62" s="489">
        <v>0</v>
      </c>
      <c r="N62" s="481">
        <v>0</v>
      </c>
      <c r="O62" s="489">
        <v>0</v>
      </c>
      <c r="P62" s="489">
        <v>0</v>
      </c>
      <c r="Q62" s="495">
        <v>0</v>
      </c>
      <c r="R62" s="516">
        <f t="shared" si="0"/>
        <v>39</v>
      </c>
      <c r="S62" s="486">
        <v>0</v>
      </c>
      <c r="T62" s="481">
        <v>0</v>
      </c>
      <c r="U62" s="489">
        <v>0</v>
      </c>
      <c r="V62" s="471">
        <v>0</v>
      </c>
      <c r="W62" s="472">
        <v>0</v>
      </c>
      <c r="X62" s="473">
        <v>5</v>
      </c>
      <c r="Y62" s="473">
        <v>0</v>
      </c>
      <c r="Z62" s="474">
        <v>5</v>
      </c>
      <c r="AA62" s="475">
        <v>0</v>
      </c>
      <c r="AB62" s="473">
        <v>0</v>
      </c>
      <c r="AC62" s="473">
        <v>0</v>
      </c>
      <c r="AD62" s="473">
        <v>0</v>
      </c>
      <c r="AE62" s="473">
        <v>0</v>
      </c>
      <c r="AF62" s="474">
        <v>0</v>
      </c>
      <c r="AG62" s="487">
        <f t="shared" si="1"/>
        <v>10</v>
      </c>
      <c r="AH62" s="486">
        <v>0</v>
      </c>
      <c r="AI62" s="481">
        <v>0</v>
      </c>
      <c r="AJ62" s="489">
        <v>0</v>
      </c>
      <c r="AK62" s="472">
        <v>0</v>
      </c>
      <c r="AL62" s="473">
        <v>0</v>
      </c>
      <c r="AM62" s="473">
        <v>5</v>
      </c>
      <c r="AN62" s="471">
        <v>0</v>
      </c>
      <c r="AO62" s="474"/>
      <c r="AP62" s="475"/>
      <c r="AQ62" s="475"/>
      <c r="AR62" s="475"/>
      <c r="AS62" s="474"/>
      <c r="AT62" s="488">
        <f t="shared" si="2"/>
        <v>5</v>
      </c>
      <c r="AU62" s="480">
        <f t="shared" si="3"/>
        <v>54</v>
      </c>
    </row>
    <row r="63" spans="2:47" ht="18" customHeight="1" x14ac:dyDescent="0.2">
      <c r="B63" s="428">
        <v>57</v>
      </c>
      <c r="C63" s="436" t="s">
        <v>96</v>
      </c>
      <c r="D63" s="434">
        <v>0</v>
      </c>
      <c r="E63" s="481">
        <v>0</v>
      </c>
      <c r="F63" s="489">
        <v>0</v>
      </c>
      <c r="G63" s="490">
        <v>0</v>
      </c>
      <c r="H63" s="483">
        <v>0</v>
      </c>
      <c r="I63" s="481">
        <v>0</v>
      </c>
      <c r="J63" s="489">
        <v>0</v>
      </c>
      <c r="K63" s="491">
        <v>0</v>
      </c>
      <c r="L63" s="492">
        <v>24</v>
      </c>
      <c r="M63" s="493">
        <v>0</v>
      </c>
      <c r="N63" s="481">
        <v>0</v>
      </c>
      <c r="O63" s="489">
        <v>14</v>
      </c>
      <c r="P63" s="489">
        <v>0</v>
      </c>
      <c r="Q63" s="491">
        <v>0</v>
      </c>
      <c r="R63" s="516">
        <f t="shared" si="0"/>
        <v>38</v>
      </c>
      <c r="S63" s="493">
        <v>5</v>
      </c>
      <c r="T63" s="481">
        <v>0</v>
      </c>
      <c r="U63" s="489">
        <v>0</v>
      </c>
      <c r="V63" s="471">
        <v>0</v>
      </c>
      <c r="W63" s="472">
        <v>0</v>
      </c>
      <c r="X63" s="473">
        <v>0</v>
      </c>
      <c r="Y63" s="473">
        <v>0</v>
      </c>
      <c r="Z63" s="474">
        <v>0</v>
      </c>
      <c r="AA63" s="475">
        <v>0</v>
      </c>
      <c r="AB63" s="473">
        <v>0</v>
      </c>
      <c r="AC63" s="473">
        <v>0</v>
      </c>
      <c r="AD63" s="473">
        <v>5</v>
      </c>
      <c r="AE63" s="473">
        <v>0</v>
      </c>
      <c r="AF63" s="474">
        <v>0</v>
      </c>
      <c r="AG63" s="487">
        <f t="shared" si="1"/>
        <v>10</v>
      </c>
      <c r="AH63" s="493">
        <v>5</v>
      </c>
      <c r="AI63" s="481">
        <v>0</v>
      </c>
      <c r="AJ63" s="489">
        <v>0</v>
      </c>
      <c r="AK63" s="472">
        <v>0</v>
      </c>
      <c r="AL63" s="473">
        <v>0</v>
      </c>
      <c r="AM63" s="473">
        <v>0</v>
      </c>
      <c r="AN63" s="471">
        <v>0</v>
      </c>
      <c r="AO63" s="474"/>
      <c r="AP63" s="475"/>
      <c r="AQ63" s="475"/>
      <c r="AR63" s="475"/>
      <c r="AS63" s="474"/>
      <c r="AT63" s="488">
        <f t="shared" si="2"/>
        <v>5</v>
      </c>
      <c r="AU63" s="480">
        <f t="shared" si="3"/>
        <v>53</v>
      </c>
    </row>
    <row r="64" spans="2:47" ht="18" customHeight="1" x14ac:dyDescent="0.2">
      <c r="B64" s="428">
        <v>58</v>
      </c>
      <c r="C64" s="436" t="s">
        <v>92</v>
      </c>
      <c r="D64" s="433">
        <v>0</v>
      </c>
      <c r="E64" s="481">
        <v>0</v>
      </c>
      <c r="F64" s="489">
        <v>10</v>
      </c>
      <c r="G64" s="490">
        <v>0</v>
      </c>
      <c r="H64" s="483">
        <v>0</v>
      </c>
      <c r="I64" s="481">
        <v>0</v>
      </c>
      <c r="J64" s="489">
        <v>5</v>
      </c>
      <c r="K64" s="491">
        <v>0</v>
      </c>
      <c r="L64" s="492">
        <v>10</v>
      </c>
      <c r="M64" s="493">
        <v>0</v>
      </c>
      <c r="N64" s="481">
        <v>0</v>
      </c>
      <c r="O64" s="489">
        <v>0</v>
      </c>
      <c r="P64" s="489">
        <v>0</v>
      </c>
      <c r="Q64" s="491">
        <v>0</v>
      </c>
      <c r="R64" s="516">
        <f t="shared" si="0"/>
        <v>25</v>
      </c>
      <c r="S64" s="486">
        <v>12</v>
      </c>
      <c r="T64" s="481">
        <v>5</v>
      </c>
      <c r="U64" s="489">
        <v>0</v>
      </c>
      <c r="V64" s="471">
        <v>5</v>
      </c>
      <c r="W64" s="472">
        <v>0</v>
      </c>
      <c r="X64" s="473">
        <v>5</v>
      </c>
      <c r="Y64" s="473">
        <v>0</v>
      </c>
      <c r="Z64" s="474">
        <v>0</v>
      </c>
      <c r="AA64" s="475">
        <v>0</v>
      </c>
      <c r="AB64" s="473">
        <v>0</v>
      </c>
      <c r="AC64" s="473">
        <v>0</v>
      </c>
      <c r="AD64" s="473">
        <v>0</v>
      </c>
      <c r="AE64" s="473">
        <v>0</v>
      </c>
      <c r="AF64" s="474">
        <v>0</v>
      </c>
      <c r="AG64" s="487">
        <f t="shared" si="1"/>
        <v>27</v>
      </c>
      <c r="AH64" s="486">
        <v>0</v>
      </c>
      <c r="AI64" s="481">
        <v>0</v>
      </c>
      <c r="AJ64" s="489">
        <v>0</v>
      </c>
      <c r="AK64" s="472">
        <v>0</v>
      </c>
      <c r="AL64" s="473">
        <v>0</v>
      </c>
      <c r="AM64" s="473">
        <v>0</v>
      </c>
      <c r="AN64" s="471">
        <v>0</v>
      </c>
      <c r="AO64" s="474"/>
      <c r="AP64" s="475"/>
      <c r="AQ64" s="475"/>
      <c r="AR64" s="475"/>
      <c r="AS64" s="474"/>
      <c r="AT64" s="488">
        <f t="shared" si="2"/>
        <v>0</v>
      </c>
      <c r="AU64" s="480">
        <f t="shared" si="3"/>
        <v>52</v>
      </c>
    </row>
    <row r="65" spans="2:47" ht="18" customHeight="1" x14ac:dyDescent="0.2">
      <c r="B65" s="428">
        <v>59</v>
      </c>
      <c r="C65" s="432" t="s">
        <v>125</v>
      </c>
      <c r="D65" s="433">
        <v>0</v>
      </c>
      <c r="E65" s="481">
        <v>0</v>
      </c>
      <c r="F65" s="489">
        <v>5</v>
      </c>
      <c r="G65" s="490">
        <v>0</v>
      </c>
      <c r="H65" s="483">
        <v>0</v>
      </c>
      <c r="I65" s="481">
        <v>0</v>
      </c>
      <c r="J65" s="489">
        <v>0</v>
      </c>
      <c r="K65" s="491">
        <v>41</v>
      </c>
      <c r="L65" s="492">
        <v>0</v>
      </c>
      <c r="M65" s="493">
        <v>0</v>
      </c>
      <c r="N65" s="481">
        <v>0</v>
      </c>
      <c r="O65" s="489">
        <v>0</v>
      </c>
      <c r="P65" s="489">
        <v>0</v>
      </c>
      <c r="Q65" s="491">
        <v>0</v>
      </c>
      <c r="R65" s="516">
        <f t="shared" si="0"/>
        <v>46</v>
      </c>
      <c r="S65" s="515">
        <v>5</v>
      </c>
      <c r="T65" s="481">
        <v>0</v>
      </c>
      <c r="U65" s="489">
        <v>0</v>
      </c>
      <c r="V65" s="471">
        <v>0</v>
      </c>
      <c r="W65" s="472">
        <v>0</v>
      </c>
      <c r="X65" s="473">
        <v>0</v>
      </c>
      <c r="Y65" s="473">
        <v>0</v>
      </c>
      <c r="Z65" s="474">
        <v>0</v>
      </c>
      <c r="AA65" s="475">
        <v>0</v>
      </c>
      <c r="AB65" s="473">
        <v>0</v>
      </c>
      <c r="AC65" s="473">
        <v>0</v>
      </c>
      <c r="AD65" s="473">
        <v>0</v>
      </c>
      <c r="AE65" s="473">
        <v>0</v>
      </c>
      <c r="AF65" s="474">
        <v>0</v>
      </c>
      <c r="AG65" s="487">
        <f t="shared" si="1"/>
        <v>5</v>
      </c>
      <c r="AH65" s="515">
        <v>0</v>
      </c>
      <c r="AI65" s="481">
        <v>0</v>
      </c>
      <c r="AJ65" s="489">
        <v>0</v>
      </c>
      <c r="AK65" s="472">
        <v>0</v>
      </c>
      <c r="AL65" s="473">
        <v>0</v>
      </c>
      <c r="AM65" s="473">
        <v>0</v>
      </c>
      <c r="AN65" s="471">
        <v>0</v>
      </c>
      <c r="AO65" s="474"/>
      <c r="AP65" s="475"/>
      <c r="AQ65" s="475"/>
      <c r="AR65" s="475"/>
      <c r="AS65" s="474"/>
      <c r="AT65" s="488">
        <f t="shared" si="2"/>
        <v>0</v>
      </c>
      <c r="AU65" s="480">
        <f t="shared" si="3"/>
        <v>51</v>
      </c>
    </row>
    <row r="66" spans="2:47" ht="18" customHeight="1" x14ac:dyDescent="0.2">
      <c r="B66" s="428">
        <v>60</v>
      </c>
      <c r="C66" s="440" t="s">
        <v>58</v>
      </c>
      <c r="D66" s="441">
        <v>5</v>
      </c>
      <c r="E66" s="481">
        <v>0</v>
      </c>
      <c r="F66" s="489">
        <v>0</v>
      </c>
      <c r="G66" s="509">
        <v>5</v>
      </c>
      <c r="H66" s="510">
        <v>0</v>
      </c>
      <c r="I66" s="481">
        <v>5</v>
      </c>
      <c r="J66" s="508">
        <v>0</v>
      </c>
      <c r="K66" s="511">
        <v>0</v>
      </c>
      <c r="L66" s="512">
        <v>0</v>
      </c>
      <c r="M66" s="519">
        <v>0</v>
      </c>
      <c r="N66" s="513">
        <v>0</v>
      </c>
      <c r="O66" s="508">
        <v>0</v>
      </c>
      <c r="P66" s="508">
        <v>0</v>
      </c>
      <c r="Q66" s="511">
        <v>5</v>
      </c>
      <c r="R66" s="520">
        <f t="shared" si="0"/>
        <v>20</v>
      </c>
      <c r="S66" s="486">
        <v>5</v>
      </c>
      <c r="T66" s="481">
        <v>0</v>
      </c>
      <c r="U66" s="481">
        <v>0</v>
      </c>
      <c r="V66" s="471">
        <v>5</v>
      </c>
      <c r="W66" s="472">
        <v>5</v>
      </c>
      <c r="X66" s="473">
        <v>0</v>
      </c>
      <c r="Y66" s="473">
        <v>0</v>
      </c>
      <c r="Z66" s="474">
        <v>0</v>
      </c>
      <c r="AA66" s="475">
        <v>5</v>
      </c>
      <c r="AB66" s="473">
        <v>0</v>
      </c>
      <c r="AC66" s="473">
        <v>0</v>
      </c>
      <c r="AD66" s="473">
        <v>5</v>
      </c>
      <c r="AE66" s="473">
        <v>0</v>
      </c>
      <c r="AF66" s="474">
        <v>0</v>
      </c>
      <c r="AG66" s="487">
        <f t="shared" si="1"/>
        <v>25</v>
      </c>
      <c r="AH66" s="486">
        <v>0</v>
      </c>
      <c r="AI66" s="481">
        <v>5</v>
      </c>
      <c r="AJ66" s="481">
        <v>0</v>
      </c>
      <c r="AK66" s="472">
        <v>0</v>
      </c>
      <c r="AL66" s="473">
        <v>0</v>
      </c>
      <c r="AM66" s="473">
        <v>0</v>
      </c>
      <c r="AN66" s="471">
        <v>0</v>
      </c>
      <c r="AO66" s="474"/>
      <c r="AP66" s="475"/>
      <c r="AQ66" s="475"/>
      <c r="AR66" s="475"/>
      <c r="AS66" s="474"/>
      <c r="AT66" s="488">
        <f t="shared" si="2"/>
        <v>5</v>
      </c>
      <c r="AU66" s="480">
        <f t="shared" si="3"/>
        <v>50</v>
      </c>
    </row>
    <row r="67" spans="2:47" ht="18" customHeight="1" x14ac:dyDescent="0.2">
      <c r="B67" s="428">
        <v>61</v>
      </c>
      <c r="C67" s="432" t="s">
        <v>148</v>
      </c>
      <c r="D67" s="433">
        <v>0</v>
      </c>
      <c r="E67" s="481">
        <v>0</v>
      </c>
      <c r="F67" s="489">
        <v>0</v>
      </c>
      <c r="G67" s="509">
        <v>5</v>
      </c>
      <c r="H67" s="483">
        <v>5</v>
      </c>
      <c r="I67" s="481">
        <v>5</v>
      </c>
      <c r="J67" s="489">
        <v>0</v>
      </c>
      <c r="K67" s="491">
        <v>0</v>
      </c>
      <c r="L67" s="492">
        <v>0</v>
      </c>
      <c r="M67" s="493">
        <v>0</v>
      </c>
      <c r="N67" s="481">
        <v>0</v>
      </c>
      <c r="O67" s="489">
        <v>0</v>
      </c>
      <c r="P67" s="489">
        <v>0</v>
      </c>
      <c r="Q67" s="491">
        <v>0</v>
      </c>
      <c r="R67" s="516">
        <f t="shared" si="0"/>
        <v>15</v>
      </c>
      <c r="S67" s="469">
        <v>0</v>
      </c>
      <c r="T67" s="463">
        <v>0</v>
      </c>
      <c r="U67" s="463">
        <v>0</v>
      </c>
      <c r="V67" s="471">
        <v>0</v>
      </c>
      <c r="W67" s="472">
        <v>0</v>
      </c>
      <c r="X67" s="473">
        <v>0</v>
      </c>
      <c r="Y67" s="473">
        <v>5</v>
      </c>
      <c r="Z67" s="474">
        <v>5</v>
      </c>
      <c r="AA67" s="475">
        <v>5</v>
      </c>
      <c r="AB67" s="473">
        <v>0</v>
      </c>
      <c r="AC67" s="473">
        <v>0</v>
      </c>
      <c r="AD67" s="473">
        <v>5</v>
      </c>
      <c r="AE67" s="473">
        <v>0</v>
      </c>
      <c r="AF67" s="474">
        <v>0</v>
      </c>
      <c r="AG67" s="487">
        <f t="shared" si="1"/>
        <v>20</v>
      </c>
      <c r="AH67" s="469">
        <v>5</v>
      </c>
      <c r="AI67" s="463">
        <v>5</v>
      </c>
      <c r="AJ67" s="463">
        <v>0</v>
      </c>
      <c r="AK67" s="472">
        <v>0</v>
      </c>
      <c r="AL67" s="473">
        <v>0</v>
      </c>
      <c r="AM67" s="473">
        <v>5</v>
      </c>
      <c r="AN67" s="471">
        <v>0</v>
      </c>
      <c r="AO67" s="474"/>
      <c r="AP67" s="475"/>
      <c r="AQ67" s="475"/>
      <c r="AR67" s="475"/>
      <c r="AS67" s="474"/>
      <c r="AT67" s="488">
        <f t="shared" si="2"/>
        <v>15</v>
      </c>
      <c r="AU67" s="480">
        <f t="shared" si="3"/>
        <v>50</v>
      </c>
    </row>
    <row r="68" spans="2:47" ht="18" customHeight="1" x14ac:dyDescent="0.2">
      <c r="B68" s="428">
        <v>62</v>
      </c>
      <c r="C68" s="432" t="s">
        <v>91</v>
      </c>
      <c r="D68" s="433">
        <v>5</v>
      </c>
      <c r="E68" s="481">
        <v>5</v>
      </c>
      <c r="F68" s="489">
        <v>5</v>
      </c>
      <c r="G68" s="509">
        <v>0</v>
      </c>
      <c r="H68" s="483">
        <v>0</v>
      </c>
      <c r="I68" s="481">
        <v>0</v>
      </c>
      <c r="J68" s="489">
        <v>0</v>
      </c>
      <c r="K68" s="491">
        <v>0</v>
      </c>
      <c r="L68" s="492">
        <v>5</v>
      </c>
      <c r="M68" s="493">
        <v>5</v>
      </c>
      <c r="N68" s="481">
        <v>5</v>
      </c>
      <c r="O68" s="489">
        <v>0</v>
      </c>
      <c r="P68" s="489">
        <v>0</v>
      </c>
      <c r="Q68" s="491">
        <v>0</v>
      </c>
      <c r="R68" s="516">
        <f t="shared" si="0"/>
        <v>30</v>
      </c>
      <c r="S68" s="486">
        <v>0</v>
      </c>
      <c r="T68" s="481">
        <v>0</v>
      </c>
      <c r="U68" s="489">
        <v>0</v>
      </c>
      <c r="V68" s="471">
        <v>0</v>
      </c>
      <c r="W68" s="472">
        <v>5</v>
      </c>
      <c r="X68" s="473">
        <v>5</v>
      </c>
      <c r="Y68" s="473">
        <v>0</v>
      </c>
      <c r="Z68" s="474">
        <v>0</v>
      </c>
      <c r="AA68" s="475">
        <v>0</v>
      </c>
      <c r="AB68" s="473">
        <v>5</v>
      </c>
      <c r="AC68" s="473">
        <v>0</v>
      </c>
      <c r="AD68" s="473">
        <v>5</v>
      </c>
      <c r="AE68" s="473">
        <v>0</v>
      </c>
      <c r="AF68" s="474">
        <v>0</v>
      </c>
      <c r="AG68" s="487">
        <f t="shared" si="1"/>
        <v>20</v>
      </c>
      <c r="AH68" s="486">
        <v>0</v>
      </c>
      <c r="AI68" s="481">
        <v>0</v>
      </c>
      <c r="AJ68" s="489">
        <v>0</v>
      </c>
      <c r="AK68" s="472">
        <v>0</v>
      </c>
      <c r="AL68" s="473">
        <v>0</v>
      </c>
      <c r="AM68" s="473">
        <v>0</v>
      </c>
      <c r="AN68" s="471">
        <v>0</v>
      </c>
      <c r="AO68" s="474"/>
      <c r="AP68" s="475"/>
      <c r="AQ68" s="475"/>
      <c r="AR68" s="475"/>
      <c r="AS68" s="474"/>
      <c r="AT68" s="488">
        <f t="shared" si="2"/>
        <v>0</v>
      </c>
      <c r="AU68" s="480">
        <f t="shared" si="3"/>
        <v>50</v>
      </c>
    </row>
    <row r="69" spans="2:47" ht="18" customHeight="1" x14ac:dyDescent="0.2">
      <c r="B69" s="428">
        <v>63</v>
      </c>
      <c r="C69" s="436" t="s">
        <v>140</v>
      </c>
      <c r="D69" s="434">
        <v>0</v>
      </c>
      <c r="E69" s="481">
        <v>0</v>
      </c>
      <c r="F69" s="489">
        <v>0</v>
      </c>
      <c r="G69" s="509">
        <v>0</v>
      </c>
      <c r="H69" s="483">
        <v>0</v>
      </c>
      <c r="I69" s="481">
        <v>0</v>
      </c>
      <c r="J69" s="489">
        <v>0</v>
      </c>
      <c r="K69" s="491">
        <v>15</v>
      </c>
      <c r="L69" s="492">
        <v>0</v>
      </c>
      <c r="M69" s="493">
        <v>0</v>
      </c>
      <c r="N69" s="481">
        <v>0</v>
      </c>
      <c r="O69" s="489">
        <v>0</v>
      </c>
      <c r="P69" s="489">
        <v>0</v>
      </c>
      <c r="Q69" s="491">
        <v>0</v>
      </c>
      <c r="R69" s="516">
        <f t="shared" si="0"/>
        <v>15</v>
      </c>
      <c r="S69" s="486">
        <v>13</v>
      </c>
      <c r="T69" s="481">
        <v>0</v>
      </c>
      <c r="U69" s="489">
        <v>5</v>
      </c>
      <c r="V69" s="471">
        <v>0</v>
      </c>
      <c r="W69" s="472">
        <v>0</v>
      </c>
      <c r="X69" s="473">
        <v>0</v>
      </c>
      <c r="Y69" s="473">
        <v>5</v>
      </c>
      <c r="Z69" s="474">
        <v>0</v>
      </c>
      <c r="AA69" s="475">
        <v>0</v>
      </c>
      <c r="AB69" s="473">
        <v>0</v>
      </c>
      <c r="AC69" s="473">
        <v>0</v>
      </c>
      <c r="AD69" s="473">
        <v>0</v>
      </c>
      <c r="AE69" s="473">
        <v>0</v>
      </c>
      <c r="AF69" s="474">
        <v>0</v>
      </c>
      <c r="AG69" s="487">
        <f t="shared" si="1"/>
        <v>23</v>
      </c>
      <c r="AH69" s="486">
        <v>5</v>
      </c>
      <c r="AI69" s="481">
        <v>0</v>
      </c>
      <c r="AJ69" s="489">
        <v>5</v>
      </c>
      <c r="AK69" s="472">
        <v>0</v>
      </c>
      <c r="AL69" s="473">
        <v>0</v>
      </c>
      <c r="AM69" s="473">
        <v>0</v>
      </c>
      <c r="AN69" s="471">
        <v>0</v>
      </c>
      <c r="AO69" s="474"/>
      <c r="AP69" s="475"/>
      <c r="AQ69" s="475"/>
      <c r="AR69" s="475"/>
      <c r="AS69" s="474"/>
      <c r="AT69" s="488">
        <f t="shared" si="2"/>
        <v>10</v>
      </c>
      <c r="AU69" s="480">
        <f t="shared" si="3"/>
        <v>48</v>
      </c>
    </row>
    <row r="70" spans="2:47" ht="18" customHeight="1" x14ac:dyDescent="0.2">
      <c r="B70" s="428">
        <v>64</v>
      </c>
      <c r="C70" s="436" t="s">
        <v>90</v>
      </c>
      <c r="D70" s="434">
        <v>0</v>
      </c>
      <c r="E70" s="481">
        <v>0</v>
      </c>
      <c r="F70" s="489">
        <v>0</v>
      </c>
      <c r="G70" s="509">
        <v>0</v>
      </c>
      <c r="H70" s="483">
        <v>15</v>
      </c>
      <c r="I70" s="481">
        <v>0</v>
      </c>
      <c r="J70" s="489">
        <v>0</v>
      </c>
      <c r="K70" s="491">
        <v>10</v>
      </c>
      <c r="L70" s="492">
        <v>0</v>
      </c>
      <c r="M70" s="493">
        <v>0</v>
      </c>
      <c r="N70" s="481">
        <v>0</v>
      </c>
      <c r="O70" s="489">
        <v>0</v>
      </c>
      <c r="P70" s="489">
        <v>0</v>
      </c>
      <c r="Q70" s="491">
        <v>0</v>
      </c>
      <c r="R70" s="516">
        <f t="shared" si="0"/>
        <v>25</v>
      </c>
      <c r="S70" s="486">
        <v>5</v>
      </c>
      <c r="T70" s="481">
        <v>0</v>
      </c>
      <c r="U70" s="489">
        <v>0</v>
      </c>
      <c r="V70" s="471">
        <v>12</v>
      </c>
      <c r="W70" s="472">
        <v>0</v>
      </c>
      <c r="X70" s="473">
        <v>0</v>
      </c>
      <c r="Y70" s="473">
        <v>0</v>
      </c>
      <c r="Z70" s="474">
        <v>0</v>
      </c>
      <c r="AA70" s="475">
        <v>0</v>
      </c>
      <c r="AB70" s="473">
        <v>5</v>
      </c>
      <c r="AC70" s="473">
        <v>0</v>
      </c>
      <c r="AD70" s="473">
        <v>0</v>
      </c>
      <c r="AE70" s="473">
        <v>0</v>
      </c>
      <c r="AF70" s="474">
        <v>0</v>
      </c>
      <c r="AG70" s="487">
        <f t="shared" si="1"/>
        <v>22</v>
      </c>
      <c r="AH70" s="486">
        <v>0</v>
      </c>
      <c r="AI70" s="481">
        <v>0</v>
      </c>
      <c r="AJ70" s="489">
        <v>0</v>
      </c>
      <c r="AK70" s="472">
        <v>0</v>
      </c>
      <c r="AL70" s="473">
        <v>0</v>
      </c>
      <c r="AM70" s="473">
        <v>0</v>
      </c>
      <c r="AN70" s="471">
        <v>0</v>
      </c>
      <c r="AO70" s="474"/>
      <c r="AP70" s="475"/>
      <c r="AQ70" s="475"/>
      <c r="AR70" s="475"/>
      <c r="AS70" s="474"/>
      <c r="AT70" s="488">
        <f t="shared" si="2"/>
        <v>0</v>
      </c>
      <c r="AU70" s="480">
        <f t="shared" si="3"/>
        <v>47</v>
      </c>
    </row>
    <row r="71" spans="2:47" ht="18" customHeight="1" x14ac:dyDescent="0.2">
      <c r="B71" s="428">
        <v>65</v>
      </c>
      <c r="C71" s="432" t="s">
        <v>130</v>
      </c>
      <c r="D71" s="433">
        <v>0</v>
      </c>
      <c r="E71" s="481">
        <v>5</v>
      </c>
      <c r="F71" s="489">
        <v>0</v>
      </c>
      <c r="G71" s="509">
        <v>5</v>
      </c>
      <c r="H71" s="483">
        <v>0</v>
      </c>
      <c r="I71" s="481">
        <v>0</v>
      </c>
      <c r="J71" s="489">
        <v>5</v>
      </c>
      <c r="K71" s="491">
        <v>0</v>
      </c>
      <c r="L71" s="492">
        <v>22</v>
      </c>
      <c r="M71" s="493">
        <v>0</v>
      </c>
      <c r="N71" s="481">
        <v>0</v>
      </c>
      <c r="O71" s="489">
        <v>0</v>
      </c>
      <c r="P71" s="489">
        <v>0</v>
      </c>
      <c r="Q71" s="491">
        <v>0</v>
      </c>
      <c r="R71" s="516">
        <f t="shared" ref="R71:R102" si="4">SUM(D71:Q71)</f>
        <v>37</v>
      </c>
      <c r="S71" s="486">
        <v>0</v>
      </c>
      <c r="T71" s="481">
        <v>0</v>
      </c>
      <c r="U71" s="489">
        <v>0</v>
      </c>
      <c r="V71" s="471">
        <v>0</v>
      </c>
      <c r="W71" s="472">
        <v>0</v>
      </c>
      <c r="X71" s="473">
        <v>5</v>
      </c>
      <c r="Y71" s="473">
        <v>0</v>
      </c>
      <c r="Z71" s="474">
        <v>0</v>
      </c>
      <c r="AA71" s="475">
        <v>0</v>
      </c>
      <c r="AB71" s="473">
        <v>0</v>
      </c>
      <c r="AC71" s="473">
        <v>0</v>
      </c>
      <c r="AD71" s="473">
        <v>0</v>
      </c>
      <c r="AE71" s="473">
        <v>0</v>
      </c>
      <c r="AF71" s="474">
        <v>0</v>
      </c>
      <c r="AG71" s="487">
        <f t="shared" ref="AG71:AG134" si="5">SUM(S71:AF71)</f>
        <v>5</v>
      </c>
      <c r="AH71" s="486">
        <v>0</v>
      </c>
      <c r="AI71" s="481">
        <v>0</v>
      </c>
      <c r="AJ71" s="489">
        <v>0</v>
      </c>
      <c r="AK71" s="472">
        <v>0</v>
      </c>
      <c r="AL71" s="473">
        <v>0</v>
      </c>
      <c r="AM71" s="473">
        <v>0</v>
      </c>
      <c r="AN71" s="471">
        <v>5</v>
      </c>
      <c r="AO71" s="474"/>
      <c r="AP71" s="475"/>
      <c r="AQ71" s="475"/>
      <c r="AR71" s="475"/>
      <c r="AS71" s="474"/>
      <c r="AT71" s="488">
        <f t="shared" ref="AT71:AT134" si="6">SUM(AH71:AS71)</f>
        <v>5</v>
      </c>
      <c r="AU71" s="480">
        <f t="shared" ref="AU71:AU133" si="7">AT71+AG71+R71</f>
        <v>47</v>
      </c>
    </row>
    <row r="72" spans="2:47" ht="18" customHeight="1" x14ac:dyDescent="0.2">
      <c r="B72" s="428">
        <v>66</v>
      </c>
      <c r="C72" s="432" t="s">
        <v>56</v>
      </c>
      <c r="D72" s="433">
        <v>0</v>
      </c>
      <c r="E72" s="481">
        <v>0</v>
      </c>
      <c r="F72" s="489">
        <v>5</v>
      </c>
      <c r="G72" s="509">
        <v>0</v>
      </c>
      <c r="H72" s="483">
        <v>0</v>
      </c>
      <c r="I72" s="481">
        <v>5</v>
      </c>
      <c r="J72" s="489">
        <v>0</v>
      </c>
      <c r="K72" s="491">
        <v>0</v>
      </c>
      <c r="L72" s="492">
        <v>0</v>
      </c>
      <c r="M72" s="493">
        <v>0</v>
      </c>
      <c r="N72" s="481">
        <v>0</v>
      </c>
      <c r="O72" s="489">
        <v>0</v>
      </c>
      <c r="P72" s="489">
        <v>0</v>
      </c>
      <c r="Q72" s="491">
        <v>0</v>
      </c>
      <c r="R72" s="516">
        <f t="shared" si="4"/>
        <v>10</v>
      </c>
      <c r="S72" s="486">
        <v>0</v>
      </c>
      <c r="T72" s="481">
        <v>5</v>
      </c>
      <c r="U72" s="489">
        <v>5</v>
      </c>
      <c r="V72" s="471">
        <v>0</v>
      </c>
      <c r="W72" s="472">
        <v>0</v>
      </c>
      <c r="X72" s="473">
        <v>5</v>
      </c>
      <c r="Y72" s="473">
        <v>0</v>
      </c>
      <c r="Z72" s="474">
        <v>0</v>
      </c>
      <c r="AA72" s="475">
        <v>0</v>
      </c>
      <c r="AB72" s="473">
        <v>5</v>
      </c>
      <c r="AC72" s="473">
        <v>0</v>
      </c>
      <c r="AD72" s="473">
        <v>0</v>
      </c>
      <c r="AE72" s="473">
        <v>0</v>
      </c>
      <c r="AF72" s="474">
        <v>5</v>
      </c>
      <c r="AG72" s="487">
        <f t="shared" si="5"/>
        <v>25</v>
      </c>
      <c r="AH72" s="486">
        <v>0</v>
      </c>
      <c r="AI72" s="481">
        <v>5</v>
      </c>
      <c r="AJ72" s="489">
        <v>0</v>
      </c>
      <c r="AK72" s="472">
        <v>0</v>
      </c>
      <c r="AL72" s="473">
        <v>0</v>
      </c>
      <c r="AM72" s="473">
        <v>0</v>
      </c>
      <c r="AN72" s="471">
        <v>5</v>
      </c>
      <c r="AO72" s="474"/>
      <c r="AP72" s="475"/>
      <c r="AQ72" s="475"/>
      <c r="AR72" s="475"/>
      <c r="AS72" s="474"/>
      <c r="AT72" s="488">
        <f t="shared" si="6"/>
        <v>10</v>
      </c>
      <c r="AU72" s="480">
        <f t="shared" si="7"/>
        <v>45</v>
      </c>
    </row>
    <row r="73" spans="2:47" ht="18" customHeight="1" x14ac:dyDescent="0.2">
      <c r="B73" s="428">
        <v>67</v>
      </c>
      <c r="C73" s="432" t="s">
        <v>89</v>
      </c>
      <c r="D73" s="433">
        <v>0</v>
      </c>
      <c r="E73" s="481">
        <v>0</v>
      </c>
      <c r="F73" s="489">
        <v>5</v>
      </c>
      <c r="G73" s="509">
        <v>0</v>
      </c>
      <c r="H73" s="483">
        <v>0</v>
      </c>
      <c r="I73" s="481">
        <v>5</v>
      </c>
      <c r="J73" s="489">
        <v>5</v>
      </c>
      <c r="K73" s="491">
        <v>15</v>
      </c>
      <c r="L73" s="492">
        <v>0</v>
      </c>
      <c r="M73" s="493">
        <v>0</v>
      </c>
      <c r="N73" s="481">
        <v>0</v>
      </c>
      <c r="O73" s="489">
        <v>0</v>
      </c>
      <c r="P73" s="489">
        <v>0</v>
      </c>
      <c r="Q73" s="491">
        <v>0</v>
      </c>
      <c r="R73" s="516">
        <f t="shared" si="4"/>
        <v>30</v>
      </c>
      <c r="S73" s="486">
        <v>0</v>
      </c>
      <c r="T73" s="481">
        <v>0</v>
      </c>
      <c r="U73" s="489">
        <v>0</v>
      </c>
      <c r="V73" s="471">
        <v>0</v>
      </c>
      <c r="W73" s="472">
        <v>0</v>
      </c>
      <c r="X73" s="473">
        <v>0</v>
      </c>
      <c r="Y73" s="473">
        <v>5</v>
      </c>
      <c r="Z73" s="474">
        <v>0</v>
      </c>
      <c r="AA73" s="475">
        <v>5</v>
      </c>
      <c r="AB73" s="473">
        <v>5</v>
      </c>
      <c r="AC73" s="473">
        <v>0</v>
      </c>
      <c r="AD73" s="473">
        <v>0</v>
      </c>
      <c r="AE73" s="473">
        <v>0</v>
      </c>
      <c r="AF73" s="474">
        <v>0</v>
      </c>
      <c r="AG73" s="487">
        <f t="shared" si="5"/>
        <v>15</v>
      </c>
      <c r="AH73" s="486">
        <v>0</v>
      </c>
      <c r="AI73" s="481">
        <v>0</v>
      </c>
      <c r="AJ73" s="489">
        <v>0</v>
      </c>
      <c r="AK73" s="472">
        <v>0</v>
      </c>
      <c r="AL73" s="473">
        <v>0</v>
      </c>
      <c r="AM73" s="473">
        <v>0</v>
      </c>
      <c r="AN73" s="471">
        <v>0</v>
      </c>
      <c r="AO73" s="474"/>
      <c r="AP73" s="475"/>
      <c r="AQ73" s="475"/>
      <c r="AR73" s="475"/>
      <c r="AS73" s="474"/>
      <c r="AT73" s="488">
        <f t="shared" si="6"/>
        <v>0</v>
      </c>
      <c r="AU73" s="480">
        <f t="shared" si="7"/>
        <v>45</v>
      </c>
    </row>
    <row r="74" spans="2:47" ht="18" customHeight="1" x14ac:dyDescent="0.2">
      <c r="B74" s="428">
        <v>68</v>
      </c>
      <c r="C74" s="432" t="s">
        <v>309</v>
      </c>
      <c r="D74" s="433">
        <v>0</v>
      </c>
      <c r="E74" s="481">
        <v>0</v>
      </c>
      <c r="F74" s="489">
        <v>5</v>
      </c>
      <c r="G74" s="509">
        <v>0</v>
      </c>
      <c r="H74" s="483">
        <v>0</v>
      </c>
      <c r="I74" s="481">
        <v>0</v>
      </c>
      <c r="J74" s="489">
        <v>0</v>
      </c>
      <c r="K74" s="491">
        <v>0</v>
      </c>
      <c r="L74" s="492">
        <v>0</v>
      </c>
      <c r="M74" s="493">
        <v>0</v>
      </c>
      <c r="N74" s="481">
        <v>0</v>
      </c>
      <c r="O74" s="489">
        <v>0</v>
      </c>
      <c r="P74" s="489">
        <v>0</v>
      </c>
      <c r="Q74" s="491">
        <v>0</v>
      </c>
      <c r="R74" s="516">
        <f t="shared" si="4"/>
        <v>5</v>
      </c>
      <c r="S74" s="486">
        <v>0</v>
      </c>
      <c r="T74" s="481">
        <v>0</v>
      </c>
      <c r="U74" s="489">
        <v>0</v>
      </c>
      <c r="V74" s="471">
        <v>0</v>
      </c>
      <c r="W74" s="472">
        <v>0</v>
      </c>
      <c r="X74" s="473">
        <v>0</v>
      </c>
      <c r="Y74" s="473">
        <v>0</v>
      </c>
      <c r="Z74" s="474">
        <v>0</v>
      </c>
      <c r="AA74" s="475">
        <v>0</v>
      </c>
      <c r="AB74" s="489">
        <v>0</v>
      </c>
      <c r="AC74" s="473">
        <v>0</v>
      </c>
      <c r="AD74" s="473">
        <v>0</v>
      </c>
      <c r="AE74" s="473">
        <v>10</v>
      </c>
      <c r="AF74" s="474">
        <v>5</v>
      </c>
      <c r="AG74" s="487">
        <f t="shared" si="5"/>
        <v>15</v>
      </c>
      <c r="AH74" s="486">
        <v>5</v>
      </c>
      <c r="AI74" s="481">
        <v>0</v>
      </c>
      <c r="AJ74" s="489">
        <v>5</v>
      </c>
      <c r="AK74" s="472">
        <v>0</v>
      </c>
      <c r="AL74" s="473">
        <v>5</v>
      </c>
      <c r="AM74" s="473">
        <v>5</v>
      </c>
      <c r="AN74" s="471">
        <v>5</v>
      </c>
      <c r="AO74" s="474"/>
      <c r="AP74" s="475"/>
      <c r="AQ74" s="475"/>
      <c r="AR74" s="475"/>
      <c r="AS74" s="474"/>
      <c r="AT74" s="488">
        <f t="shared" si="6"/>
        <v>25</v>
      </c>
      <c r="AU74" s="480">
        <f t="shared" si="7"/>
        <v>45</v>
      </c>
    </row>
    <row r="75" spans="2:47" ht="18" customHeight="1" x14ac:dyDescent="0.2">
      <c r="B75" s="428">
        <v>69</v>
      </c>
      <c r="C75" s="432" t="s">
        <v>83</v>
      </c>
      <c r="D75" s="433">
        <v>0</v>
      </c>
      <c r="E75" s="481">
        <v>0</v>
      </c>
      <c r="F75" s="489">
        <v>0</v>
      </c>
      <c r="G75" s="509">
        <v>0</v>
      </c>
      <c r="H75" s="483">
        <v>0</v>
      </c>
      <c r="I75" s="481">
        <v>0</v>
      </c>
      <c r="J75" s="489">
        <v>0</v>
      </c>
      <c r="K75" s="491">
        <v>24</v>
      </c>
      <c r="L75" s="492">
        <v>5</v>
      </c>
      <c r="M75" s="493">
        <v>0</v>
      </c>
      <c r="N75" s="481">
        <v>0</v>
      </c>
      <c r="O75" s="489">
        <v>0</v>
      </c>
      <c r="P75" s="489">
        <v>0</v>
      </c>
      <c r="Q75" s="491">
        <v>0</v>
      </c>
      <c r="R75" s="516">
        <f t="shared" si="4"/>
        <v>29</v>
      </c>
      <c r="S75" s="486">
        <v>0</v>
      </c>
      <c r="T75" s="481">
        <v>0</v>
      </c>
      <c r="U75" s="489">
        <v>0</v>
      </c>
      <c r="V75" s="471">
        <v>0</v>
      </c>
      <c r="W75" s="472">
        <v>0</v>
      </c>
      <c r="X75" s="473">
        <v>0</v>
      </c>
      <c r="Y75" s="473">
        <v>0</v>
      </c>
      <c r="Z75" s="474">
        <v>0</v>
      </c>
      <c r="AA75" s="475">
        <v>0</v>
      </c>
      <c r="AB75" s="473">
        <v>5</v>
      </c>
      <c r="AC75" s="473">
        <v>0</v>
      </c>
      <c r="AD75" s="473">
        <v>0</v>
      </c>
      <c r="AE75" s="473">
        <v>0</v>
      </c>
      <c r="AF75" s="474">
        <v>0</v>
      </c>
      <c r="AG75" s="487">
        <f t="shared" si="5"/>
        <v>5</v>
      </c>
      <c r="AH75" s="486">
        <v>5</v>
      </c>
      <c r="AI75" s="481">
        <v>5</v>
      </c>
      <c r="AJ75" s="489">
        <v>0</v>
      </c>
      <c r="AK75" s="472">
        <v>0</v>
      </c>
      <c r="AL75" s="473">
        <v>0</v>
      </c>
      <c r="AM75" s="473">
        <v>0</v>
      </c>
      <c r="AN75" s="471">
        <v>0</v>
      </c>
      <c r="AO75" s="474"/>
      <c r="AP75" s="475"/>
      <c r="AQ75" s="475"/>
      <c r="AR75" s="475"/>
      <c r="AS75" s="474"/>
      <c r="AT75" s="488">
        <f t="shared" si="6"/>
        <v>10</v>
      </c>
      <c r="AU75" s="480">
        <f t="shared" si="7"/>
        <v>44</v>
      </c>
    </row>
    <row r="76" spans="2:47" ht="18" customHeight="1" x14ac:dyDescent="0.2">
      <c r="B76" s="428">
        <v>70</v>
      </c>
      <c r="C76" s="432" t="s">
        <v>95</v>
      </c>
      <c r="D76" s="433">
        <v>0</v>
      </c>
      <c r="E76" s="481">
        <v>0</v>
      </c>
      <c r="F76" s="489">
        <v>0</v>
      </c>
      <c r="G76" s="509">
        <v>0</v>
      </c>
      <c r="H76" s="483">
        <v>0</v>
      </c>
      <c r="I76" s="481">
        <v>8</v>
      </c>
      <c r="J76" s="489">
        <v>0</v>
      </c>
      <c r="K76" s="491">
        <v>0</v>
      </c>
      <c r="L76" s="492">
        <v>26</v>
      </c>
      <c r="M76" s="493">
        <v>0</v>
      </c>
      <c r="N76" s="481">
        <v>0</v>
      </c>
      <c r="O76" s="489">
        <v>0</v>
      </c>
      <c r="P76" s="489">
        <v>0</v>
      </c>
      <c r="Q76" s="491">
        <v>0</v>
      </c>
      <c r="R76" s="516">
        <f t="shared" si="4"/>
        <v>34</v>
      </c>
      <c r="S76" s="486">
        <v>5</v>
      </c>
      <c r="T76" s="481">
        <v>0</v>
      </c>
      <c r="U76" s="489">
        <v>0</v>
      </c>
      <c r="V76" s="471">
        <v>0</v>
      </c>
      <c r="W76" s="472">
        <v>0</v>
      </c>
      <c r="X76" s="473">
        <v>0</v>
      </c>
      <c r="Y76" s="473">
        <v>0</v>
      </c>
      <c r="Z76" s="474">
        <v>0</v>
      </c>
      <c r="AA76" s="475">
        <v>0</v>
      </c>
      <c r="AB76" s="473">
        <v>0</v>
      </c>
      <c r="AC76" s="473">
        <v>0</v>
      </c>
      <c r="AD76" s="473">
        <v>0</v>
      </c>
      <c r="AE76" s="473">
        <v>0</v>
      </c>
      <c r="AF76" s="474">
        <v>0</v>
      </c>
      <c r="AG76" s="487">
        <f t="shared" si="5"/>
        <v>5</v>
      </c>
      <c r="AH76" s="486">
        <v>0</v>
      </c>
      <c r="AI76" s="481">
        <v>0</v>
      </c>
      <c r="AJ76" s="489">
        <v>0</v>
      </c>
      <c r="AK76" s="472">
        <v>0</v>
      </c>
      <c r="AL76" s="473">
        <v>0</v>
      </c>
      <c r="AM76" s="473">
        <v>0</v>
      </c>
      <c r="AN76" s="471">
        <v>0</v>
      </c>
      <c r="AO76" s="474"/>
      <c r="AP76" s="475"/>
      <c r="AQ76" s="475"/>
      <c r="AR76" s="475"/>
      <c r="AS76" s="474"/>
      <c r="AT76" s="488">
        <f t="shared" si="6"/>
        <v>0</v>
      </c>
      <c r="AU76" s="480">
        <f t="shared" si="7"/>
        <v>39</v>
      </c>
    </row>
    <row r="77" spans="2:47" ht="18" customHeight="1" x14ac:dyDescent="0.2">
      <c r="B77" s="428">
        <v>71</v>
      </c>
      <c r="C77" s="445" t="s">
        <v>131</v>
      </c>
      <c r="D77" s="434">
        <v>0</v>
      </c>
      <c r="E77" s="481">
        <v>0</v>
      </c>
      <c r="F77" s="489">
        <v>0</v>
      </c>
      <c r="G77" s="509">
        <v>0</v>
      </c>
      <c r="H77" s="483">
        <v>0</v>
      </c>
      <c r="I77" s="481">
        <v>0</v>
      </c>
      <c r="J77" s="489">
        <v>0</v>
      </c>
      <c r="K77" s="491">
        <v>27</v>
      </c>
      <c r="L77" s="492">
        <v>5</v>
      </c>
      <c r="M77" s="493">
        <v>0</v>
      </c>
      <c r="N77" s="481">
        <v>0</v>
      </c>
      <c r="O77" s="489">
        <v>0</v>
      </c>
      <c r="P77" s="489">
        <v>0</v>
      </c>
      <c r="Q77" s="491">
        <v>0</v>
      </c>
      <c r="R77" s="516">
        <f t="shared" si="4"/>
        <v>32</v>
      </c>
      <c r="S77" s="486">
        <v>0</v>
      </c>
      <c r="T77" s="481">
        <v>0</v>
      </c>
      <c r="U77" s="489">
        <v>0</v>
      </c>
      <c r="V77" s="471">
        <v>0</v>
      </c>
      <c r="W77" s="472">
        <v>0</v>
      </c>
      <c r="X77" s="473">
        <v>0</v>
      </c>
      <c r="Y77" s="473">
        <v>0</v>
      </c>
      <c r="Z77" s="474">
        <v>0</v>
      </c>
      <c r="AA77" s="475">
        <v>0</v>
      </c>
      <c r="AB77" s="473">
        <v>5</v>
      </c>
      <c r="AC77" s="473">
        <v>0</v>
      </c>
      <c r="AD77" s="473">
        <v>0</v>
      </c>
      <c r="AE77" s="473">
        <v>0</v>
      </c>
      <c r="AF77" s="474">
        <v>0</v>
      </c>
      <c r="AG77" s="487">
        <f t="shared" si="5"/>
        <v>5</v>
      </c>
      <c r="AH77" s="486">
        <v>0</v>
      </c>
      <c r="AI77" s="481">
        <v>0</v>
      </c>
      <c r="AJ77" s="489">
        <v>0</v>
      </c>
      <c r="AK77" s="472">
        <v>0</v>
      </c>
      <c r="AL77" s="473">
        <v>0</v>
      </c>
      <c r="AM77" s="473">
        <v>0</v>
      </c>
      <c r="AN77" s="471">
        <v>0</v>
      </c>
      <c r="AO77" s="474"/>
      <c r="AP77" s="475"/>
      <c r="AQ77" s="475"/>
      <c r="AR77" s="475"/>
      <c r="AS77" s="474"/>
      <c r="AT77" s="488">
        <f t="shared" si="6"/>
        <v>0</v>
      </c>
      <c r="AU77" s="480">
        <f t="shared" si="7"/>
        <v>37</v>
      </c>
    </row>
    <row r="78" spans="2:47" ht="18" customHeight="1" x14ac:dyDescent="0.2">
      <c r="B78" s="428">
        <v>72</v>
      </c>
      <c r="C78" s="432" t="s">
        <v>149</v>
      </c>
      <c r="D78" s="433">
        <v>0</v>
      </c>
      <c r="E78" s="481">
        <v>0</v>
      </c>
      <c r="F78" s="489">
        <v>5</v>
      </c>
      <c r="G78" s="509">
        <v>0</v>
      </c>
      <c r="H78" s="483">
        <v>0</v>
      </c>
      <c r="I78" s="481">
        <v>0</v>
      </c>
      <c r="J78" s="489">
        <v>5</v>
      </c>
      <c r="K78" s="491">
        <v>0</v>
      </c>
      <c r="L78" s="492">
        <v>0</v>
      </c>
      <c r="M78" s="493">
        <v>0</v>
      </c>
      <c r="N78" s="481">
        <v>5</v>
      </c>
      <c r="O78" s="489">
        <v>0</v>
      </c>
      <c r="P78" s="489">
        <v>0</v>
      </c>
      <c r="Q78" s="491">
        <v>0</v>
      </c>
      <c r="R78" s="516">
        <f t="shared" si="4"/>
        <v>15</v>
      </c>
      <c r="S78" s="493">
        <v>5</v>
      </c>
      <c r="T78" s="481">
        <v>5</v>
      </c>
      <c r="U78" s="489">
        <v>0</v>
      </c>
      <c r="V78" s="471">
        <v>0</v>
      </c>
      <c r="W78" s="472">
        <v>0</v>
      </c>
      <c r="X78" s="473">
        <v>5</v>
      </c>
      <c r="Y78" s="473">
        <v>0</v>
      </c>
      <c r="Z78" s="474">
        <v>0</v>
      </c>
      <c r="AA78" s="475">
        <v>0</v>
      </c>
      <c r="AB78" s="473">
        <v>5</v>
      </c>
      <c r="AC78" s="473">
        <v>0</v>
      </c>
      <c r="AD78" s="473">
        <v>0</v>
      </c>
      <c r="AE78" s="473">
        <v>0</v>
      </c>
      <c r="AF78" s="474">
        <v>0</v>
      </c>
      <c r="AG78" s="487">
        <f t="shared" si="5"/>
        <v>20</v>
      </c>
      <c r="AH78" s="493">
        <v>0</v>
      </c>
      <c r="AI78" s="481">
        <v>0</v>
      </c>
      <c r="AJ78" s="489">
        <v>0</v>
      </c>
      <c r="AK78" s="472">
        <v>0</v>
      </c>
      <c r="AL78" s="473">
        <v>0</v>
      </c>
      <c r="AM78" s="473">
        <v>0</v>
      </c>
      <c r="AN78" s="471">
        <v>0</v>
      </c>
      <c r="AO78" s="474"/>
      <c r="AP78" s="475"/>
      <c r="AQ78" s="475"/>
      <c r="AR78" s="475"/>
      <c r="AS78" s="474"/>
      <c r="AT78" s="488">
        <f t="shared" si="6"/>
        <v>0</v>
      </c>
      <c r="AU78" s="480">
        <f t="shared" si="7"/>
        <v>35</v>
      </c>
    </row>
    <row r="79" spans="2:47" ht="18" customHeight="1" x14ac:dyDescent="0.2">
      <c r="B79" s="428">
        <v>73</v>
      </c>
      <c r="C79" s="436" t="s">
        <v>153</v>
      </c>
      <c r="D79" s="434">
        <v>0</v>
      </c>
      <c r="E79" s="481">
        <v>0</v>
      </c>
      <c r="F79" s="489">
        <v>0</v>
      </c>
      <c r="G79" s="490">
        <v>0</v>
      </c>
      <c r="H79" s="483">
        <v>5</v>
      </c>
      <c r="I79" s="481">
        <v>0</v>
      </c>
      <c r="J79" s="489">
        <v>0</v>
      </c>
      <c r="K79" s="491">
        <v>0</v>
      </c>
      <c r="L79" s="492">
        <v>5</v>
      </c>
      <c r="M79" s="493">
        <v>0</v>
      </c>
      <c r="N79" s="481">
        <v>5</v>
      </c>
      <c r="O79" s="489">
        <v>0</v>
      </c>
      <c r="P79" s="489">
        <v>0</v>
      </c>
      <c r="Q79" s="491">
        <v>0</v>
      </c>
      <c r="R79" s="516">
        <f t="shared" si="4"/>
        <v>15</v>
      </c>
      <c r="S79" s="486">
        <v>0</v>
      </c>
      <c r="T79" s="481">
        <v>5</v>
      </c>
      <c r="U79" s="489">
        <v>0</v>
      </c>
      <c r="V79" s="471">
        <v>5</v>
      </c>
      <c r="W79" s="472">
        <v>0</v>
      </c>
      <c r="X79" s="473">
        <v>0</v>
      </c>
      <c r="Y79" s="473">
        <v>0</v>
      </c>
      <c r="Z79" s="474">
        <v>5</v>
      </c>
      <c r="AA79" s="475">
        <v>0</v>
      </c>
      <c r="AB79" s="473">
        <v>5</v>
      </c>
      <c r="AC79" s="473">
        <v>0</v>
      </c>
      <c r="AD79" s="473">
        <v>0</v>
      </c>
      <c r="AE79" s="473">
        <v>0</v>
      </c>
      <c r="AF79" s="474">
        <v>0</v>
      </c>
      <c r="AG79" s="487">
        <f t="shared" si="5"/>
        <v>20</v>
      </c>
      <c r="AH79" s="486">
        <v>0</v>
      </c>
      <c r="AI79" s="481">
        <v>0</v>
      </c>
      <c r="AJ79" s="489">
        <v>0</v>
      </c>
      <c r="AK79" s="472">
        <v>0</v>
      </c>
      <c r="AL79" s="473">
        <v>0</v>
      </c>
      <c r="AM79" s="473">
        <v>0</v>
      </c>
      <c r="AN79" s="471">
        <v>0</v>
      </c>
      <c r="AO79" s="474"/>
      <c r="AP79" s="475"/>
      <c r="AQ79" s="475"/>
      <c r="AR79" s="475"/>
      <c r="AS79" s="474"/>
      <c r="AT79" s="488">
        <f t="shared" si="6"/>
        <v>0</v>
      </c>
      <c r="AU79" s="480">
        <f t="shared" si="7"/>
        <v>35</v>
      </c>
    </row>
    <row r="80" spans="2:47" ht="18" customHeight="1" x14ac:dyDescent="0.2">
      <c r="B80" s="428">
        <v>74</v>
      </c>
      <c r="C80" s="432" t="s">
        <v>46</v>
      </c>
      <c r="D80" s="433">
        <v>0</v>
      </c>
      <c r="E80" s="481">
        <v>0</v>
      </c>
      <c r="F80" s="489">
        <v>0</v>
      </c>
      <c r="G80" s="509">
        <v>0</v>
      </c>
      <c r="H80" s="483">
        <v>0</v>
      </c>
      <c r="I80" s="481">
        <v>0</v>
      </c>
      <c r="J80" s="489">
        <v>0</v>
      </c>
      <c r="K80" s="491">
        <v>15</v>
      </c>
      <c r="L80" s="492">
        <v>0</v>
      </c>
      <c r="M80" s="493">
        <v>5</v>
      </c>
      <c r="N80" s="481">
        <v>0</v>
      </c>
      <c r="O80" s="489">
        <v>0</v>
      </c>
      <c r="P80" s="489">
        <v>0</v>
      </c>
      <c r="Q80" s="491">
        <v>0</v>
      </c>
      <c r="R80" s="516">
        <f t="shared" si="4"/>
        <v>20</v>
      </c>
      <c r="S80" s="486">
        <v>0</v>
      </c>
      <c r="T80" s="481">
        <v>0</v>
      </c>
      <c r="U80" s="489">
        <v>0</v>
      </c>
      <c r="V80" s="471">
        <v>0</v>
      </c>
      <c r="W80" s="472">
        <v>0</v>
      </c>
      <c r="X80" s="473">
        <v>0</v>
      </c>
      <c r="Y80" s="473">
        <v>0</v>
      </c>
      <c r="Z80" s="474">
        <v>0</v>
      </c>
      <c r="AA80" s="475">
        <v>14</v>
      </c>
      <c r="AB80" s="473">
        <v>0</v>
      </c>
      <c r="AC80" s="473">
        <v>0</v>
      </c>
      <c r="AD80" s="473">
        <v>0</v>
      </c>
      <c r="AE80" s="473">
        <v>0</v>
      </c>
      <c r="AF80" s="474">
        <v>0</v>
      </c>
      <c r="AG80" s="487">
        <f t="shared" si="5"/>
        <v>14</v>
      </c>
      <c r="AH80" s="486">
        <v>0</v>
      </c>
      <c r="AI80" s="481">
        <v>0</v>
      </c>
      <c r="AJ80" s="489">
        <v>0</v>
      </c>
      <c r="AK80" s="472">
        <v>0</v>
      </c>
      <c r="AL80" s="473">
        <v>0</v>
      </c>
      <c r="AM80" s="473">
        <v>0</v>
      </c>
      <c r="AN80" s="471">
        <v>0</v>
      </c>
      <c r="AO80" s="474"/>
      <c r="AP80" s="475"/>
      <c r="AQ80" s="475"/>
      <c r="AR80" s="475"/>
      <c r="AS80" s="474"/>
      <c r="AT80" s="488">
        <f t="shared" si="6"/>
        <v>0</v>
      </c>
      <c r="AU80" s="480">
        <f t="shared" si="7"/>
        <v>34</v>
      </c>
    </row>
    <row r="81" spans="2:47" ht="18" customHeight="1" x14ac:dyDescent="0.2">
      <c r="B81" s="428">
        <v>75</v>
      </c>
      <c r="C81" s="436" t="s">
        <v>134</v>
      </c>
      <c r="D81" s="434">
        <v>0</v>
      </c>
      <c r="E81" s="481">
        <v>0</v>
      </c>
      <c r="F81" s="489">
        <v>0</v>
      </c>
      <c r="G81" s="509">
        <v>13</v>
      </c>
      <c r="H81" s="483">
        <v>0</v>
      </c>
      <c r="I81" s="481">
        <v>0</v>
      </c>
      <c r="J81" s="489">
        <v>5</v>
      </c>
      <c r="K81" s="491">
        <v>0</v>
      </c>
      <c r="L81" s="492">
        <v>10</v>
      </c>
      <c r="M81" s="493">
        <v>5</v>
      </c>
      <c r="N81" s="481">
        <v>0</v>
      </c>
      <c r="O81" s="489">
        <v>0</v>
      </c>
      <c r="P81" s="489">
        <v>0</v>
      </c>
      <c r="Q81" s="491">
        <v>0</v>
      </c>
      <c r="R81" s="516">
        <f t="shared" si="4"/>
        <v>33</v>
      </c>
      <c r="S81" s="486">
        <v>0</v>
      </c>
      <c r="T81" s="481">
        <v>0</v>
      </c>
      <c r="U81" s="489">
        <v>0</v>
      </c>
      <c r="V81" s="471">
        <v>0</v>
      </c>
      <c r="W81" s="472">
        <v>0</v>
      </c>
      <c r="X81" s="473">
        <v>0</v>
      </c>
      <c r="Y81" s="473">
        <v>0</v>
      </c>
      <c r="Z81" s="474">
        <v>0</v>
      </c>
      <c r="AA81" s="475">
        <v>0</v>
      </c>
      <c r="AB81" s="473">
        <v>0</v>
      </c>
      <c r="AC81" s="473">
        <v>0</v>
      </c>
      <c r="AD81" s="473">
        <v>0</v>
      </c>
      <c r="AE81" s="473">
        <v>0</v>
      </c>
      <c r="AF81" s="474">
        <v>0</v>
      </c>
      <c r="AG81" s="487">
        <f t="shared" si="5"/>
        <v>0</v>
      </c>
      <c r="AH81" s="486">
        <v>0</v>
      </c>
      <c r="AI81" s="481">
        <v>0</v>
      </c>
      <c r="AJ81" s="489">
        <v>0</v>
      </c>
      <c r="AK81" s="472">
        <v>0</v>
      </c>
      <c r="AL81" s="473">
        <v>0</v>
      </c>
      <c r="AM81" s="473">
        <v>0</v>
      </c>
      <c r="AN81" s="471">
        <v>0</v>
      </c>
      <c r="AO81" s="474"/>
      <c r="AP81" s="475"/>
      <c r="AQ81" s="475"/>
      <c r="AR81" s="475"/>
      <c r="AS81" s="474"/>
      <c r="AT81" s="488">
        <f t="shared" si="6"/>
        <v>0</v>
      </c>
      <c r="AU81" s="480">
        <f t="shared" si="7"/>
        <v>33</v>
      </c>
    </row>
    <row r="82" spans="2:47" ht="18" customHeight="1" x14ac:dyDescent="0.2">
      <c r="B82" s="428">
        <v>76</v>
      </c>
      <c r="C82" s="432" t="s">
        <v>177</v>
      </c>
      <c r="D82" s="433">
        <v>0</v>
      </c>
      <c r="E82" s="481">
        <v>0</v>
      </c>
      <c r="F82" s="489">
        <v>0</v>
      </c>
      <c r="G82" s="509">
        <v>0</v>
      </c>
      <c r="H82" s="483">
        <v>0</v>
      </c>
      <c r="I82" s="481">
        <v>0</v>
      </c>
      <c r="J82" s="489">
        <v>0</v>
      </c>
      <c r="K82" s="491">
        <v>0</v>
      </c>
      <c r="L82" s="492">
        <v>0</v>
      </c>
      <c r="M82" s="493">
        <v>0</v>
      </c>
      <c r="N82" s="481">
        <v>0</v>
      </c>
      <c r="O82" s="489">
        <v>0</v>
      </c>
      <c r="P82" s="489">
        <v>12</v>
      </c>
      <c r="Q82" s="491">
        <v>0</v>
      </c>
      <c r="R82" s="516">
        <f t="shared" si="4"/>
        <v>12</v>
      </c>
      <c r="S82" s="486">
        <v>5</v>
      </c>
      <c r="T82" s="481">
        <v>0</v>
      </c>
      <c r="U82" s="489">
        <v>0</v>
      </c>
      <c r="V82" s="471">
        <v>5</v>
      </c>
      <c r="W82" s="472">
        <v>0</v>
      </c>
      <c r="X82" s="473">
        <v>0</v>
      </c>
      <c r="Y82" s="473">
        <v>0</v>
      </c>
      <c r="Z82" s="474">
        <v>0</v>
      </c>
      <c r="AA82" s="475">
        <v>0</v>
      </c>
      <c r="AB82" s="473">
        <v>0</v>
      </c>
      <c r="AC82" s="473">
        <v>0</v>
      </c>
      <c r="AD82" s="473">
        <v>0</v>
      </c>
      <c r="AE82" s="473">
        <v>0</v>
      </c>
      <c r="AF82" s="474">
        <v>0</v>
      </c>
      <c r="AG82" s="487">
        <f t="shared" si="5"/>
        <v>10</v>
      </c>
      <c r="AH82" s="486">
        <v>11</v>
      </c>
      <c r="AI82" s="481">
        <v>0</v>
      </c>
      <c r="AJ82" s="489">
        <v>0</v>
      </c>
      <c r="AK82" s="472">
        <v>0</v>
      </c>
      <c r="AL82" s="473">
        <v>0</v>
      </c>
      <c r="AM82" s="473">
        <v>0</v>
      </c>
      <c r="AN82" s="471">
        <v>0</v>
      </c>
      <c r="AO82" s="474"/>
      <c r="AP82" s="475"/>
      <c r="AQ82" s="475"/>
      <c r="AR82" s="475"/>
      <c r="AS82" s="474"/>
      <c r="AT82" s="488">
        <f t="shared" si="6"/>
        <v>11</v>
      </c>
      <c r="AU82" s="480">
        <f t="shared" si="7"/>
        <v>33</v>
      </c>
    </row>
    <row r="83" spans="2:47" ht="18" customHeight="1" x14ac:dyDescent="0.2">
      <c r="B83" s="428">
        <v>77</v>
      </c>
      <c r="C83" s="432" t="s">
        <v>135</v>
      </c>
      <c r="D83" s="434">
        <v>0</v>
      </c>
      <c r="E83" s="481">
        <v>0</v>
      </c>
      <c r="F83" s="489">
        <v>0</v>
      </c>
      <c r="G83" s="490">
        <v>0</v>
      </c>
      <c r="H83" s="483">
        <v>0</v>
      </c>
      <c r="I83" s="481">
        <v>0</v>
      </c>
      <c r="J83" s="489">
        <v>0</v>
      </c>
      <c r="K83" s="491">
        <v>0</v>
      </c>
      <c r="L83" s="492">
        <v>28</v>
      </c>
      <c r="M83" s="493">
        <v>0</v>
      </c>
      <c r="N83" s="481">
        <v>0</v>
      </c>
      <c r="O83" s="489">
        <v>0</v>
      </c>
      <c r="P83" s="489">
        <v>0</v>
      </c>
      <c r="Q83" s="491">
        <v>0</v>
      </c>
      <c r="R83" s="516">
        <f t="shared" si="4"/>
        <v>28</v>
      </c>
      <c r="S83" s="486">
        <v>0</v>
      </c>
      <c r="T83" s="481">
        <v>5</v>
      </c>
      <c r="U83" s="481">
        <v>0</v>
      </c>
      <c r="V83" s="471">
        <v>0</v>
      </c>
      <c r="W83" s="472">
        <v>0</v>
      </c>
      <c r="X83" s="473">
        <v>0</v>
      </c>
      <c r="Y83" s="473">
        <v>0</v>
      </c>
      <c r="Z83" s="474">
        <v>0</v>
      </c>
      <c r="AA83" s="475">
        <v>0</v>
      </c>
      <c r="AB83" s="473">
        <v>0</v>
      </c>
      <c r="AC83" s="473">
        <v>0</v>
      </c>
      <c r="AD83" s="473">
        <v>0</v>
      </c>
      <c r="AE83" s="473">
        <v>0</v>
      </c>
      <c r="AF83" s="474">
        <v>0</v>
      </c>
      <c r="AG83" s="487">
        <f t="shared" si="5"/>
        <v>5</v>
      </c>
      <c r="AH83" s="486">
        <v>0</v>
      </c>
      <c r="AI83" s="481">
        <v>0</v>
      </c>
      <c r="AJ83" s="481">
        <v>0</v>
      </c>
      <c r="AK83" s="472">
        <v>0</v>
      </c>
      <c r="AL83" s="473">
        <v>0</v>
      </c>
      <c r="AM83" s="473">
        <v>0</v>
      </c>
      <c r="AN83" s="471">
        <v>0</v>
      </c>
      <c r="AO83" s="474"/>
      <c r="AP83" s="475"/>
      <c r="AQ83" s="475"/>
      <c r="AR83" s="475"/>
      <c r="AS83" s="474"/>
      <c r="AT83" s="488">
        <f t="shared" si="6"/>
        <v>0</v>
      </c>
      <c r="AU83" s="480">
        <f t="shared" si="7"/>
        <v>33</v>
      </c>
    </row>
    <row r="84" spans="2:47" ht="18" customHeight="1" x14ac:dyDescent="0.2">
      <c r="B84" s="428">
        <v>78</v>
      </c>
      <c r="C84" s="432" t="s">
        <v>155</v>
      </c>
      <c r="D84" s="433">
        <v>0</v>
      </c>
      <c r="E84" s="481">
        <v>0</v>
      </c>
      <c r="F84" s="489">
        <v>0</v>
      </c>
      <c r="G84" s="490">
        <v>0</v>
      </c>
      <c r="H84" s="483">
        <v>0</v>
      </c>
      <c r="I84" s="481">
        <v>0</v>
      </c>
      <c r="J84" s="489">
        <v>0</v>
      </c>
      <c r="K84" s="491">
        <v>0</v>
      </c>
      <c r="L84" s="492">
        <v>5</v>
      </c>
      <c r="M84" s="493">
        <v>0</v>
      </c>
      <c r="N84" s="481">
        <v>5</v>
      </c>
      <c r="O84" s="489">
        <v>0</v>
      </c>
      <c r="P84" s="489">
        <v>0</v>
      </c>
      <c r="Q84" s="491">
        <v>0</v>
      </c>
      <c r="R84" s="516">
        <f t="shared" si="4"/>
        <v>10</v>
      </c>
      <c r="S84" s="469">
        <v>5</v>
      </c>
      <c r="T84" s="481">
        <v>0</v>
      </c>
      <c r="U84" s="489">
        <v>0</v>
      </c>
      <c r="V84" s="471">
        <v>0</v>
      </c>
      <c r="W84" s="472">
        <v>0</v>
      </c>
      <c r="X84" s="473">
        <v>0</v>
      </c>
      <c r="Y84" s="473">
        <v>0</v>
      </c>
      <c r="Z84" s="474">
        <v>5</v>
      </c>
      <c r="AA84" s="475">
        <v>0</v>
      </c>
      <c r="AB84" s="473">
        <v>5</v>
      </c>
      <c r="AC84" s="473">
        <v>0</v>
      </c>
      <c r="AD84" s="473">
        <v>0</v>
      </c>
      <c r="AE84" s="473">
        <v>0</v>
      </c>
      <c r="AF84" s="474">
        <v>0</v>
      </c>
      <c r="AG84" s="487">
        <f t="shared" si="5"/>
        <v>15</v>
      </c>
      <c r="AH84" s="469">
        <v>0</v>
      </c>
      <c r="AI84" s="481">
        <v>0</v>
      </c>
      <c r="AJ84" s="489">
        <v>5</v>
      </c>
      <c r="AK84" s="472">
        <v>0</v>
      </c>
      <c r="AL84" s="473">
        <v>0</v>
      </c>
      <c r="AM84" s="473">
        <v>0</v>
      </c>
      <c r="AN84" s="471">
        <v>0</v>
      </c>
      <c r="AO84" s="474"/>
      <c r="AP84" s="475"/>
      <c r="AQ84" s="475"/>
      <c r="AR84" s="475"/>
      <c r="AS84" s="474"/>
      <c r="AT84" s="488">
        <f t="shared" si="6"/>
        <v>5</v>
      </c>
      <c r="AU84" s="480">
        <f t="shared" si="7"/>
        <v>30</v>
      </c>
    </row>
    <row r="85" spans="2:47" ht="18" customHeight="1" x14ac:dyDescent="0.2">
      <c r="B85" s="428">
        <v>79</v>
      </c>
      <c r="C85" s="446" t="s">
        <v>136</v>
      </c>
      <c r="D85" s="447">
        <v>0</v>
      </c>
      <c r="E85" s="463">
        <v>0</v>
      </c>
      <c r="F85" s="470">
        <v>5</v>
      </c>
      <c r="G85" s="521">
        <v>0</v>
      </c>
      <c r="H85" s="465">
        <v>0</v>
      </c>
      <c r="I85" s="463">
        <v>0</v>
      </c>
      <c r="J85" s="470">
        <v>0</v>
      </c>
      <c r="K85" s="522">
        <v>15</v>
      </c>
      <c r="L85" s="523">
        <v>0</v>
      </c>
      <c r="M85" s="524">
        <v>0</v>
      </c>
      <c r="N85" s="463">
        <v>0</v>
      </c>
      <c r="O85" s="470">
        <v>0</v>
      </c>
      <c r="P85" s="470">
        <v>0</v>
      </c>
      <c r="Q85" s="522">
        <v>0</v>
      </c>
      <c r="R85" s="494">
        <f t="shared" si="4"/>
        <v>20</v>
      </c>
      <c r="S85" s="486">
        <v>0</v>
      </c>
      <c r="T85" s="481">
        <v>0</v>
      </c>
      <c r="U85" s="481">
        <v>0</v>
      </c>
      <c r="V85" s="471">
        <v>5</v>
      </c>
      <c r="W85" s="472">
        <v>0</v>
      </c>
      <c r="X85" s="473">
        <v>0</v>
      </c>
      <c r="Y85" s="473">
        <v>0</v>
      </c>
      <c r="Z85" s="474">
        <v>0</v>
      </c>
      <c r="AA85" s="475">
        <v>0</v>
      </c>
      <c r="AB85" s="473">
        <v>5</v>
      </c>
      <c r="AC85" s="473">
        <v>0</v>
      </c>
      <c r="AD85" s="473">
        <v>0</v>
      </c>
      <c r="AE85" s="473">
        <v>0</v>
      </c>
      <c r="AF85" s="474">
        <v>0</v>
      </c>
      <c r="AG85" s="487">
        <f t="shared" si="5"/>
        <v>10</v>
      </c>
      <c r="AH85" s="486">
        <v>0</v>
      </c>
      <c r="AI85" s="481">
        <v>0</v>
      </c>
      <c r="AJ85" s="481">
        <v>0</v>
      </c>
      <c r="AK85" s="472">
        <v>0</v>
      </c>
      <c r="AL85" s="473">
        <v>0</v>
      </c>
      <c r="AM85" s="473">
        <v>0</v>
      </c>
      <c r="AN85" s="471">
        <v>0</v>
      </c>
      <c r="AO85" s="474"/>
      <c r="AP85" s="475"/>
      <c r="AQ85" s="475"/>
      <c r="AR85" s="475"/>
      <c r="AS85" s="474"/>
      <c r="AT85" s="488">
        <f t="shared" si="6"/>
        <v>0</v>
      </c>
      <c r="AU85" s="480">
        <f t="shared" si="7"/>
        <v>30</v>
      </c>
    </row>
    <row r="86" spans="2:47" ht="18" customHeight="1" x14ac:dyDescent="0.2">
      <c r="B86" s="428">
        <v>80</v>
      </c>
      <c r="C86" s="432" t="s">
        <v>137</v>
      </c>
      <c r="D86" s="433">
        <v>0</v>
      </c>
      <c r="E86" s="481">
        <v>0</v>
      </c>
      <c r="F86" s="489">
        <v>5</v>
      </c>
      <c r="G86" s="490">
        <v>0</v>
      </c>
      <c r="H86" s="483">
        <v>0</v>
      </c>
      <c r="I86" s="481">
        <v>0</v>
      </c>
      <c r="J86" s="489">
        <v>0</v>
      </c>
      <c r="K86" s="491">
        <v>15</v>
      </c>
      <c r="L86" s="492">
        <v>0</v>
      </c>
      <c r="M86" s="493">
        <v>0</v>
      </c>
      <c r="N86" s="481">
        <v>0</v>
      </c>
      <c r="O86" s="489">
        <v>0</v>
      </c>
      <c r="P86" s="489">
        <v>0</v>
      </c>
      <c r="Q86" s="491">
        <v>0</v>
      </c>
      <c r="R86" s="516">
        <f t="shared" si="4"/>
        <v>20</v>
      </c>
      <c r="S86" s="486">
        <v>0</v>
      </c>
      <c r="T86" s="481">
        <v>0</v>
      </c>
      <c r="U86" s="481">
        <v>0</v>
      </c>
      <c r="V86" s="471">
        <v>0</v>
      </c>
      <c r="W86" s="472">
        <v>0</v>
      </c>
      <c r="X86" s="473">
        <v>0</v>
      </c>
      <c r="Y86" s="473">
        <v>0</v>
      </c>
      <c r="Z86" s="474">
        <v>0</v>
      </c>
      <c r="AA86" s="475">
        <v>0</v>
      </c>
      <c r="AB86" s="473">
        <v>0</v>
      </c>
      <c r="AC86" s="473">
        <v>0</v>
      </c>
      <c r="AD86" s="473">
        <v>0</v>
      </c>
      <c r="AE86" s="473">
        <v>0</v>
      </c>
      <c r="AF86" s="474">
        <v>5</v>
      </c>
      <c r="AG86" s="487">
        <f t="shared" si="5"/>
        <v>5</v>
      </c>
      <c r="AH86" s="486">
        <v>5</v>
      </c>
      <c r="AI86" s="481">
        <v>0</v>
      </c>
      <c r="AJ86" s="481">
        <v>0</v>
      </c>
      <c r="AK86" s="472">
        <v>0</v>
      </c>
      <c r="AL86" s="473">
        <v>0</v>
      </c>
      <c r="AM86" s="473">
        <v>0</v>
      </c>
      <c r="AN86" s="471">
        <v>0</v>
      </c>
      <c r="AO86" s="474"/>
      <c r="AP86" s="475"/>
      <c r="AQ86" s="475"/>
      <c r="AR86" s="475"/>
      <c r="AS86" s="474"/>
      <c r="AT86" s="488">
        <f t="shared" si="6"/>
        <v>5</v>
      </c>
      <c r="AU86" s="480">
        <f t="shared" si="7"/>
        <v>30</v>
      </c>
    </row>
    <row r="87" spans="2:47" ht="18" customHeight="1" x14ac:dyDescent="0.2">
      <c r="B87" s="428">
        <v>81</v>
      </c>
      <c r="C87" s="432" t="s">
        <v>45</v>
      </c>
      <c r="D87" s="433">
        <v>5</v>
      </c>
      <c r="E87" s="481">
        <v>0</v>
      </c>
      <c r="F87" s="489">
        <v>0</v>
      </c>
      <c r="G87" s="509">
        <v>0</v>
      </c>
      <c r="H87" s="483">
        <v>0</v>
      </c>
      <c r="I87" s="481">
        <v>0</v>
      </c>
      <c r="J87" s="489">
        <v>5</v>
      </c>
      <c r="K87" s="491">
        <v>0</v>
      </c>
      <c r="L87" s="492">
        <v>0</v>
      </c>
      <c r="M87" s="493">
        <v>5</v>
      </c>
      <c r="N87" s="481">
        <v>0</v>
      </c>
      <c r="O87" s="489">
        <v>0</v>
      </c>
      <c r="P87" s="489">
        <v>0</v>
      </c>
      <c r="Q87" s="491">
        <v>0</v>
      </c>
      <c r="R87" s="516">
        <f t="shared" si="4"/>
        <v>15</v>
      </c>
      <c r="S87" s="493">
        <v>5</v>
      </c>
      <c r="T87" s="481">
        <v>5</v>
      </c>
      <c r="U87" s="489">
        <v>0</v>
      </c>
      <c r="V87" s="471">
        <v>0</v>
      </c>
      <c r="W87" s="472">
        <v>5</v>
      </c>
      <c r="X87" s="473">
        <v>0</v>
      </c>
      <c r="Y87" s="473">
        <v>0</v>
      </c>
      <c r="Z87" s="474">
        <v>0</v>
      </c>
      <c r="AA87" s="475">
        <v>0</v>
      </c>
      <c r="AB87" s="473">
        <v>0</v>
      </c>
      <c r="AC87" s="473">
        <v>0</v>
      </c>
      <c r="AD87" s="473">
        <v>0</v>
      </c>
      <c r="AE87" s="473">
        <v>0</v>
      </c>
      <c r="AF87" s="474">
        <v>0</v>
      </c>
      <c r="AG87" s="487">
        <f t="shared" si="5"/>
        <v>15</v>
      </c>
      <c r="AH87" s="493">
        <v>0</v>
      </c>
      <c r="AI87" s="481">
        <v>0</v>
      </c>
      <c r="AJ87" s="489">
        <v>0</v>
      </c>
      <c r="AK87" s="472">
        <v>0</v>
      </c>
      <c r="AL87" s="473">
        <v>0</v>
      </c>
      <c r="AM87" s="473">
        <v>0</v>
      </c>
      <c r="AN87" s="471">
        <v>0</v>
      </c>
      <c r="AO87" s="474"/>
      <c r="AP87" s="475"/>
      <c r="AQ87" s="475"/>
      <c r="AR87" s="475"/>
      <c r="AS87" s="474"/>
      <c r="AT87" s="488">
        <f t="shared" si="6"/>
        <v>0</v>
      </c>
      <c r="AU87" s="480">
        <f t="shared" si="7"/>
        <v>30</v>
      </c>
    </row>
    <row r="88" spans="2:47" ht="18" customHeight="1" x14ac:dyDescent="0.2">
      <c r="B88" s="428">
        <v>82</v>
      </c>
      <c r="C88" s="432" t="s">
        <v>142</v>
      </c>
      <c r="D88" s="433">
        <v>0</v>
      </c>
      <c r="E88" s="481">
        <v>0</v>
      </c>
      <c r="F88" s="489">
        <v>5</v>
      </c>
      <c r="G88" s="490">
        <v>0</v>
      </c>
      <c r="H88" s="483">
        <v>5</v>
      </c>
      <c r="I88" s="481">
        <v>0</v>
      </c>
      <c r="J88" s="489">
        <v>0</v>
      </c>
      <c r="K88" s="491">
        <v>0</v>
      </c>
      <c r="L88" s="492">
        <v>5</v>
      </c>
      <c r="M88" s="493">
        <v>0</v>
      </c>
      <c r="N88" s="481">
        <v>0</v>
      </c>
      <c r="O88" s="489">
        <v>0</v>
      </c>
      <c r="P88" s="489">
        <v>0</v>
      </c>
      <c r="Q88" s="491">
        <v>0</v>
      </c>
      <c r="R88" s="516">
        <f t="shared" si="4"/>
        <v>15</v>
      </c>
      <c r="S88" s="469">
        <v>5</v>
      </c>
      <c r="T88" s="481">
        <v>0</v>
      </c>
      <c r="U88" s="470">
        <v>0</v>
      </c>
      <c r="V88" s="471">
        <v>5</v>
      </c>
      <c r="W88" s="472">
        <v>0</v>
      </c>
      <c r="X88" s="473">
        <v>0</v>
      </c>
      <c r="Y88" s="473">
        <v>0</v>
      </c>
      <c r="Z88" s="474">
        <v>0</v>
      </c>
      <c r="AA88" s="475">
        <v>0</v>
      </c>
      <c r="AB88" s="473">
        <v>5</v>
      </c>
      <c r="AC88" s="473">
        <v>0</v>
      </c>
      <c r="AD88" s="473">
        <v>0</v>
      </c>
      <c r="AE88" s="473">
        <v>0</v>
      </c>
      <c r="AF88" s="474">
        <v>0</v>
      </c>
      <c r="AG88" s="487">
        <f t="shared" si="5"/>
        <v>15</v>
      </c>
      <c r="AH88" s="469">
        <v>0</v>
      </c>
      <c r="AI88" s="481">
        <v>0</v>
      </c>
      <c r="AJ88" s="470">
        <v>0</v>
      </c>
      <c r="AK88" s="472">
        <v>0</v>
      </c>
      <c r="AL88" s="473">
        <v>0</v>
      </c>
      <c r="AM88" s="473">
        <v>0</v>
      </c>
      <c r="AN88" s="471">
        <v>0</v>
      </c>
      <c r="AO88" s="474"/>
      <c r="AP88" s="475"/>
      <c r="AQ88" s="475"/>
      <c r="AR88" s="475"/>
      <c r="AS88" s="474"/>
      <c r="AT88" s="488">
        <f t="shared" si="6"/>
        <v>0</v>
      </c>
      <c r="AU88" s="480">
        <f t="shared" si="7"/>
        <v>30</v>
      </c>
    </row>
    <row r="89" spans="2:47" ht="18" customHeight="1" x14ac:dyDescent="0.2">
      <c r="B89" s="428">
        <v>83</v>
      </c>
      <c r="C89" s="446" t="s">
        <v>152</v>
      </c>
      <c r="D89" s="447">
        <v>0</v>
      </c>
      <c r="E89" s="463">
        <v>0</v>
      </c>
      <c r="F89" s="470">
        <v>5</v>
      </c>
      <c r="G89" s="525">
        <v>0</v>
      </c>
      <c r="H89" s="465">
        <v>0</v>
      </c>
      <c r="I89" s="463">
        <v>0</v>
      </c>
      <c r="J89" s="470">
        <v>0</v>
      </c>
      <c r="K89" s="522">
        <v>0</v>
      </c>
      <c r="L89" s="523">
        <v>5</v>
      </c>
      <c r="M89" s="524">
        <v>0</v>
      </c>
      <c r="N89" s="463">
        <v>5</v>
      </c>
      <c r="O89" s="470">
        <v>0</v>
      </c>
      <c r="P89" s="470">
        <v>0</v>
      </c>
      <c r="Q89" s="522">
        <v>0</v>
      </c>
      <c r="R89" s="494">
        <f t="shared" si="4"/>
        <v>15</v>
      </c>
      <c r="S89" s="493">
        <v>0</v>
      </c>
      <c r="T89" s="481">
        <v>5</v>
      </c>
      <c r="U89" s="489">
        <v>0</v>
      </c>
      <c r="V89" s="471">
        <v>10</v>
      </c>
      <c r="W89" s="472">
        <v>0</v>
      </c>
      <c r="X89" s="473">
        <v>0</v>
      </c>
      <c r="Y89" s="473">
        <v>0</v>
      </c>
      <c r="Z89" s="474">
        <v>0</v>
      </c>
      <c r="AA89" s="475">
        <v>0</v>
      </c>
      <c r="AB89" s="473">
        <v>0</v>
      </c>
      <c r="AC89" s="473">
        <v>0</v>
      </c>
      <c r="AD89" s="473">
        <v>0</v>
      </c>
      <c r="AE89" s="473">
        <v>0</v>
      </c>
      <c r="AF89" s="474">
        <v>0</v>
      </c>
      <c r="AG89" s="487">
        <f t="shared" si="5"/>
        <v>15</v>
      </c>
      <c r="AH89" s="493">
        <v>0</v>
      </c>
      <c r="AI89" s="481">
        <v>0</v>
      </c>
      <c r="AJ89" s="489">
        <v>0</v>
      </c>
      <c r="AK89" s="472">
        <v>0</v>
      </c>
      <c r="AL89" s="473">
        <v>0</v>
      </c>
      <c r="AM89" s="473">
        <v>0</v>
      </c>
      <c r="AN89" s="471">
        <v>0</v>
      </c>
      <c r="AO89" s="474"/>
      <c r="AP89" s="475"/>
      <c r="AQ89" s="475"/>
      <c r="AR89" s="475"/>
      <c r="AS89" s="474"/>
      <c r="AT89" s="488">
        <f t="shared" si="6"/>
        <v>0</v>
      </c>
      <c r="AU89" s="480">
        <f t="shared" si="7"/>
        <v>30</v>
      </c>
    </row>
    <row r="90" spans="2:47" ht="18" customHeight="1" x14ac:dyDescent="0.2">
      <c r="B90" s="428">
        <v>84</v>
      </c>
      <c r="C90" s="436" t="s">
        <v>47</v>
      </c>
      <c r="D90" s="434">
        <v>0</v>
      </c>
      <c r="E90" s="481">
        <v>0</v>
      </c>
      <c r="F90" s="489">
        <v>0</v>
      </c>
      <c r="G90" s="490">
        <v>5</v>
      </c>
      <c r="H90" s="483">
        <v>0</v>
      </c>
      <c r="I90" s="481">
        <v>0</v>
      </c>
      <c r="J90" s="489">
        <v>5</v>
      </c>
      <c r="K90" s="491">
        <v>15</v>
      </c>
      <c r="L90" s="492">
        <v>0</v>
      </c>
      <c r="M90" s="493">
        <v>0</v>
      </c>
      <c r="N90" s="481">
        <v>0</v>
      </c>
      <c r="O90" s="489">
        <v>0</v>
      </c>
      <c r="P90" s="489">
        <v>0</v>
      </c>
      <c r="Q90" s="491">
        <v>0</v>
      </c>
      <c r="R90" s="516">
        <f t="shared" si="4"/>
        <v>25</v>
      </c>
      <c r="S90" s="493">
        <v>0</v>
      </c>
      <c r="T90" s="481">
        <v>0</v>
      </c>
      <c r="U90" s="489">
        <v>0</v>
      </c>
      <c r="V90" s="471">
        <v>0</v>
      </c>
      <c r="W90" s="472">
        <v>0</v>
      </c>
      <c r="X90" s="473">
        <v>0</v>
      </c>
      <c r="Y90" s="473">
        <v>0</v>
      </c>
      <c r="Z90" s="474">
        <v>0</v>
      </c>
      <c r="AA90" s="475">
        <v>0</v>
      </c>
      <c r="AB90" s="473">
        <v>0</v>
      </c>
      <c r="AC90" s="473">
        <v>0</v>
      </c>
      <c r="AD90" s="473">
        <v>0</v>
      </c>
      <c r="AE90" s="473">
        <v>0</v>
      </c>
      <c r="AF90" s="474">
        <v>0</v>
      </c>
      <c r="AG90" s="487">
        <f t="shared" si="5"/>
        <v>0</v>
      </c>
      <c r="AH90" s="493">
        <v>0</v>
      </c>
      <c r="AI90" s="481">
        <v>0</v>
      </c>
      <c r="AJ90" s="489">
        <v>5</v>
      </c>
      <c r="AK90" s="472">
        <v>0</v>
      </c>
      <c r="AL90" s="473">
        <v>0</v>
      </c>
      <c r="AM90" s="473">
        <v>0</v>
      </c>
      <c r="AN90" s="471">
        <v>0</v>
      </c>
      <c r="AO90" s="474"/>
      <c r="AP90" s="475"/>
      <c r="AQ90" s="475"/>
      <c r="AR90" s="475"/>
      <c r="AS90" s="474"/>
      <c r="AT90" s="488">
        <f t="shared" si="6"/>
        <v>5</v>
      </c>
      <c r="AU90" s="480">
        <f t="shared" si="7"/>
        <v>30</v>
      </c>
    </row>
    <row r="91" spans="2:47" ht="18" customHeight="1" x14ac:dyDescent="0.2">
      <c r="B91" s="428">
        <v>85</v>
      </c>
      <c r="C91" s="436" t="s">
        <v>139</v>
      </c>
      <c r="D91" s="434">
        <v>0</v>
      </c>
      <c r="E91" s="481">
        <v>0</v>
      </c>
      <c r="F91" s="489">
        <v>0</v>
      </c>
      <c r="G91" s="490">
        <v>0</v>
      </c>
      <c r="H91" s="483">
        <v>5</v>
      </c>
      <c r="I91" s="481">
        <v>0</v>
      </c>
      <c r="J91" s="489">
        <v>0</v>
      </c>
      <c r="K91" s="491">
        <v>0</v>
      </c>
      <c r="L91" s="492">
        <v>10</v>
      </c>
      <c r="M91" s="493">
        <v>0</v>
      </c>
      <c r="N91" s="481">
        <v>0</v>
      </c>
      <c r="O91" s="489">
        <v>0</v>
      </c>
      <c r="P91" s="489">
        <v>0</v>
      </c>
      <c r="Q91" s="491">
        <v>0</v>
      </c>
      <c r="R91" s="516">
        <f t="shared" si="4"/>
        <v>15</v>
      </c>
      <c r="S91" s="486">
        <v>5</v>
      </c>
      <c r="T91" s="481">
        <v>0</v>
      </c>
      <c r="U91" s="489">
        <v>0</v>
      </c>
      <c r="V91" s="471">
        <v>8</v>
      </c>
      <c r="W91" s="472">
        <v>0</v>
      </c>
      <c r="X91" s="473">
        <v>0</v>
      </c>
      <c r="Y91" s="473">
        <v>0</v>
      </c>
      <c r="Z91" s="474">
        <v>0</v>
      </c>
      <c r="AA91" s="475">
        <v>0</v>
      </c>
      <c r="AB91" s="473">
        <v>0</v>
      </c>
      <c r="AC91" s="473">
        <v>0</v>
      </c>
      <c r="AD91" s="473">
        <v>0</v>
      </c>
      <c r="AE91" s="473">
        <v>0</v>
      </c>
      <c r="AF91" s="474">
        <v>0</v>
      </c>
      <c r="AG91" s="487">
        <f t="shared" si="5"/>
        <v>13</v>
      </c>
      <c r="AH91" s="486">
        <v>0</v>
      </c>
      <c r="AI91" s="481">
        <v>0</v>
      </c>
      <c r="AJ91" s="489">
        <v>0</v>
      </c>
      <c r="AK91" s="472">
        <v>0</v>
      </c>
      <c r="AL91" s="473">
        <v>0</v>
      </c>
      <c r="AM91" s="473">
        <v>0</v>
      </c>
      <c r="AN91" s="471">
        <v>0</v>
      </c>
      <c r="AO91" s="474"/>
      <c r="AP91" s="475"/>
      <c r="AQ91" s="475"/>
      <c r="AR91" s="475"/>
      <c r="AS91" s="474"/>
      <c r="AT91" s="488">
        <f t="shared" si="6"/>
        <v>0</v>
      </c>
      <c r="AU91" s="480">
        <f t="shared" si="7"/>
        <v>28</v>
      </c>
    </row>
    <row r="92" spans="2:47" ht="18" customHeight="1" x14ac:dyDescent="0.2">
      <c r="B92" s="428">
        <v>86</v>
      </c>
      <c r="C92" s="432" t="s">
        <v>157</v>
      </c>
      <c r="D92" s="433">
        <v>5</v>
      </c>
      <c r="E92" s="481">
        <v>0</v>
      </c>
      <c r="F92" s="489">
        <v>0</v>
      </c>
      <c r="G92" s="509">
        <v>0</v>
      </c>
      <c r="H92" s="483">
        <v>0</v>
      </c>
      <c r="I92" s="481">
        <v>8</v>
      </c>
      <c r="J92" s="489">
        <v>0</v>
      </c>
      <c r="K92" s="491">
        <v>0</v>
      </c>
      <c r="L92" s="492">
        <v>0</v>
      </c>
      <c r="M92" s="493">
        <v>0</v>
      </c>
      <c r="N92" s="481">
        <v>5</v>
      </c>
      <c r="O92" s="489">
        <v>0</v>
      </c>
      <c r="P92" s="489">
        <v>0</v>
      </c>
      <c r="Q92" s="491">
        <v>0</v>
      </c>
      <c r="R92" s="516">
        <f t="shared" si="4"/>
        <v>18</v>
      </c>
      <c r="S92" s="486">
        <v>0</v>
      </c>
      <c r="T92" s="481">
        <v>0</v>
      </c>
      <c r="U92" s="481">
        <v>0</v>
      </c>
      <c r="V92" s="471">
        <v>5</v>
      </c>
      <c r="W92" s="472">
        <v>5</v>
      </c>
      <c r="X92" s="473">
        <v>0</v>
      </c>
      <c r="Y92" s="473">
        <v>0</v>
      </c>
      <c r="Z92" s="474">
        <v>0</v>
      </c>
      <c r="AA92" s="475">
        <v>0</v>
      </c>
      <c r="AB92" s="473">
        <v>0</v>
      </c>
      <c r="AC92" s="473">
        <v>0</v>
      </c>
      <c r="AD92" s="473">
        <v>0</v>
      </c>
      <c r="AE92" s="473">
        <v>0</v>
      </c>
      <c r="AF92" s="474">
        <v>0</v>
      </c>
      <c r="AG92" s="487">
        <f t="shared" si="5"/>
        <v>10</v>
      </c>
      <c r="AH92" s="486">
        <v>0</v>
      </c>
      <c r="AI92" s="481">
        <v>0</v>
      </c>
      <c r="AJ92" s="481">
        <v>0</v>
      </c>
      <c r="AK92" s="472">
        <v>0</v>
      </c>
      <c r="AL92" s="473">
        <v>0</v>
      </c>
      <c r="AM92" s="473">
        <v>0</v>
      </c>
      <c r="AN92" s="471">
        <v>0</v>
      </c>
      <c r="AO92" s="474"/>
      <c r="AP92" s="475"/>
      <c r="AQ92" s="475"/>
      <c r="AR92" s="475"/>
      <c r="AS92" s="474"/>
      <c r="AT92" s="488">
        <f t="shared" si="6"/>
        <v>0</v>
      </c>
      <c r="AU92" s="480">
        <f t="shared" si="7"/>
        <v>28</v>
      </c>
    </row>
    <row r="93" spans="2:47" ht="18" customHeight="1" x14ac:dyDescent="0.2">
      <c r="B93" s="428">
        <v>87</v>
      </c>
      <c r="C93" s="436" t="s">
        <v>176</v>
      </c>
      <c r="D93" s="434">
        <v>0</v>
      </c>
      <c r="E93" s="489">
        <v>0</v>
      </c>
      <c r="F93" s="489">
        <v>0</v>
      </c>
      <c r="G93" s="490">
        <v>0</v>
      </c>
      <c r="H93" s="493">
        <v>0</v>
      </c>
      <c r="I93" s="489">
        <v>0</v>
      </c>
      <c r="J93" s="489">
        <v>0</v>
      </c>
      <c r="K93" s="491">
        <v>0</v>
      </c>
      <c r="L93" s="492">
        <v>0</v>
      </c>
      <c r="M93" s="493">
        <v>0</v>
      </c>
      <c r="N93" s="489">
        <v>0</v>
      </c>
      <c r="O93" s="489">
        <v>10</v>
      </c>
      <c r="P93" s="489">
        <v>0</v>
      </c>
      <c r="Q93" s="491">
        <v>0</v>
      </c>
      <c r="R93" s="516">
        <f t="shared" si="4"/>
        <v>10</v>
      </c>
      <c r="S93" s="486">
        <v>0</v>
      </c>
      <c r="T93" s="481">
        <v>5</v>
      </c>
      <c r="U93" s="489">
        <v>0</v>
      </c>
      <c r="V93" s="471">
        <v>0</v>
      </c>
      <c r="W93" s="472">
        <v>12</v>
      </c>
      <c r="X93" s="473">
        <v>0</v>
      </c>
      <c r="Y93" s="473">
        <v>0</v>
      </c>
      <c r="Z93" s="474">
        <v>0</v>
      </c>
      <c r="AA93" s="475">
        <v>0</v>
      </c>
      <c r="AB93" s="473">
        <v>0</v>
      </c>
      <c r="AC93" s="473">
        <v>0</v>
      </c>
      <c r="AD93" s="473">
        <v>0</v>
      </c>
      <c r="AE93" s="473">
        <v>0</v>
      </c>
      <c r="AF93" s="474">
        <v>0</v>
      </c>
      <c r="AG93" s="487">
        <f t="shared" si="5"/>
        <v>17</v>
      </c>
      <c r="AH93" s="486">
        <v>0</v>
      </c>
      <c r="AI93" s="481">
        <v>0</v>
      </c>
      <c r="AJ93" s="489">
        <v>0</v>
      </c>
      <c r="AK93" s="472">
        <v>0</v>
      </c>
      <c r="AL93" s="473">
        <v>0</v>
      </c>
      <c r="AM93" s="473">
        <v>0</v>
      </c>
      <c r="AN93" s="471">
        <v>0</v>
      </c>
      <c r="AO93" s="474"/>
      <c r="AP93" s="475"/>
      <c r="AQ93" s="475"/>
      <c r="AR93" s="475"/>
      <c r="AS93" s="474"/>
      <c r="AT93" s="488">
        <f t="shared" si="6"/>
        <v>0</v>
      </c>
      <c r="AU93" s="480">
        <f t="shared" si="7"/>
        <v>27</v>
      </c>
    </row>
    <row r="94" spans="2:47" ht="18" customHeight="1" x14ac:dyDescent="0.2">
      <c r="B94" s="428">
        <v>88</v>
      </c>
      <c r="C94" s="432" t="s">
        <v>138</v>
      </c>
      <c r="D94" s="433">
        <v>0</v>
      </c>
      <c r="E94" s="481">
        <v>5</v>
      </c>
      <c r="F94" s="489">
        <v>5</v>
      </c>
      <c r="G94" s="490">
        <v>0</v>
      </c>
      <c r="H94" s="483">
        <v>0</v>
      </c>
      <c r="I94" s="481">
        <v>0</v>
      </c>
      <c r="J94" s="489">
        <v>0</v>
      </c>
      <c r="K94" s="491">
        <v>0</v>
      </c>
      <c r="L94" s="492">
        <v>0</v>
      </c>
      <c r="M94" s="493">
        <v>0</v>
      </c>
      <c r="N94" s="481">
        <v>0</v>
      </c>
      <c r="O94" s="489">
        <v>0</v>
      </c>
      <c r="P94" s="489">
        <v>0</v>
      </c>
      <c r="Q94" s="491">
        <v>0</v>
      </c>
      <c r="R94" s="516">
        <f t="shared" si="4"/>
        <v>10</v>
      </c>
      <c r="S94" s="519">
        <v>0</v>
      </c>
      <c r="T94" s="481">
        <v>0</v>
      </c>
      <c r="U94" s="489">
        <v>0</v>
      </c>
      <c r="V94" s="471">
        <v>0</v>
      </c>
      <c r="W94" s="472">
        <v>0</v>
      </c>
      <c r="X94" s="473">
        <v>0</v>
      </c>
      <c r="Y94" s="473">
        <v>0</v>
      </c>
      <c r="Z94" s="474">
        <v>11</v>
      </c>
      <c r="AA94" s="475">
        <v>0</v>
      </c>
      <c r="AB94" s="473">
        <v>0</v>
      </c>
      <c r="AC94" s="473">
        <v>0</v>
      </c>
      <c r="AD94" s="473">
        <v>0</v>
      </c>
      <c r="AE94" s="473">
        <v>0</v>
      </c>
      <c r="AF94" s="474">
        <v>0</v>
      </c>
      <c r="AG94" s="487">
        <f t="shared" si="5"/>
        <v>11</v>
      </c>
      <c r="AH94" s="519">
        <v>0</v>
      </c>
      <c r="AI94" s="481">
        <v>0</v>
      </c>
      <c r="AJ94" s="489">
        <v>0</v>
      </c>
      <c r="AK94" s="472">
        <v>0</v>
      </c>
      <c r="AL94" s="473">
        <v>5</v>
      </c>
      <c r="AM94" s="473">
        <v>0</v>
      </c>
      <c r="AN94" s="471">
        <v>0</v>
      </c>
      <c r="AO94" s="474"/>
      <c r="AP94" s="475"/>
      <c r="AQ94" s="475"/>
      <c r="AR94" s="475"/>
      <c r="AS94" s="474"/>
      <c r="AT94" s="488">
        <f t="shared" si="6"/>
        <v>5</v>
      </c>
      <c r="AU94" s="480">
        <f t="shared" si="7"/>
        <v>26</v>
      </c>
    </row>
    <row r="95" spans="2:47" ht="18" customHeight="1" x14ac:dyDescent="0.2">
      <c r="B95" s="428">
        <v>89</v>
      </c>
      <c r="C95" s="448" t="s">
        <v>88</v>
      </c>
      <c r="D95" s="442">
        <v>0</v>
      </c>
      <c r="E95" s="481">
        <v>0</v>
      </c>
      <c r="F95" s="508">
        <v>0</v>
      </c>
      <c r="G95" s="509">
        <v>0</v>
      </c>
      <c r="H95" s="510">
        <v>11</v>
      </c>
      <c r="I95" s="513">
        <v>0</v>
      </c>
      <c r="J95" s="508">
        <v>0</v>
      </c>
      <c r="K95" s="511">
        <v>0</v>
      </c>
      <c r="L95" s="512">
        <v>0</v>
      </c>
      <c r="M95" s="493">
        <v>0</v>
      </c>
      <c r="N95" s="513">
        <v>0</v>
      </c>
      <c r="O95" s="508">
        <v>0</v>
      </c>
      <c r="P95" s="508">
        <v>0</v>
      </c>
      <c r="Q95" s="511">
        <v>0</v>
      </c>
      <c r="R95" s="520">
        <f t="shared" si="4"/>
        <v>11</v>
      </c>
      <c r="S95" s="486">
        <v>5</v>
      </c>
      <c r="T95" s="481">
        <v>5</v>
      </c>
      <c r="U95" s="489">
        <v>0</v>
      </c>
      <c r="V95" s="471">
        <v>5</v>
      </c>
      <c r="W95" s="472">
        <v>0</v>
      </c>
      <c r="X95" s="473">
        <v>0</v>
      </c>
      <c r="Y95" s="473">
        <v>0</v>
      </c>
      <c r="Z95" s="474">
        <v>0</v>
      </c>
      <c r="AA95" s="475">
        <v>0</v>
      </c>
      <c r="AB95" s="473">
        <v>0</v>
      </c>
      <c r="AC95" s="473">
        <v>0</v>
      </c>
      <c r="AD95" s="473">
        <v>0</v>
      </c>
      <c r="AE95" s="473">
        <v>0</v>
      </c>
      <c r="AF95" s="474">
        <v>0</v>
      </c>
      <c r="AG95" s="487">
        <f t="shared" si="5"/>
        <v>15</v>
      </c>
      <c r="AH95" s="486">
        <v>0</v>
      </c>
      <c r="AI95" s="481">
        <v>0</v>
      </c>
      <c r="AJ95" s="489">
        <v>0</v>
      </c>
      <c r="AK95" s="472">
        <v>0</v>
      </c>
      <c r="AL95" s="473">
        <v>0</v>
      </c>
      <c r="AM95" s="473">
        <v>0</v>
      </c>
      <c r="AN95" s="471">
        <v>0</v>
      </c>
      <c r="AO95" s="474"/>
      <c r="AP95" s="475"/>
      <c r="AQ95" s="475"/>
      <c r="AR95" s="475"/>
      <c r="AS95" s="474"/>
      <c r="AT95" s="488">
        <f t="shared" si="6"/>
        <v>0</v>
      </c>
      <c r="AU95" s="480">
        <f t="shared" si="7"/>
        <v>26</v>
      </c>
    </row>
    <row r="96" spans="2:47" ht="18" customHeight="1" x14ac:dyDescent="0.2">
      <c r="B96" s="428">
        <v>90</v>
      </c>
      <c r="C96" s="432" t="s">
        <v>141</v>
      </c>
      <c r="D96" s="433">
        <v>0</v>
      </c>
      <c r="E96" s="481">
        <v>0</v>
      </c>
      <c r="F96" s="489">
        <v>0</v>
      </c>
      <c r="G96" s="490">
        <v>0</v>
      </c>
      <c r="H96" s="483">
        <v>0</v>
      </c>
      <c r="I96" s="481">
        <v>0</v>
      </c>
      <c r="J96" s="489">
        <v>0</v>
      </c>
      <c r="K96" s="491">
        <v>15</v>
      </c>
      <c r="L96" s="492">
        <v>0</v>
      </c>
      <c r="M96" s="493">
        <v>0</v>
      </c>
      <c r="N96" s="481">
        <v>0</v>
      </c>
      <c r="O96" s="489">
        <v>0</v>
      </c>
      <c r="P96" s="489">
        <v>0</v>
      </c>
      <c r="Q96" s="491">
        <v>0</v>
      </c>
      <c r="R96" s="520">
        <f t="shared" si="4"/>
        <v>15</v>
      </c>
      <c r="S96" s="493">
        <v>0</v>
      </c>
      <c r="T96" s="481">
        <v>0</v>
      </c>
      <c r="U96" s="481">
        <v>0</v>
      </c>
      <c r="V96" s="471">
        <v>0</v>
      </c>
      <c r="W96" s="472">
        <v>0</v>
      </c>
      <c r="X96" s="473">
        <v>0</v>
      </c>
      <c r="Y96" s="473">
        <v>5</v>
      </c>
      <c r="Z96" s="474">
        <v>0</v>
      </c>
      <c r="AA96" s="475">
        <v>0</v>
      </c>
      <c r="AB96" s="473">
        <v>0</v>
      </c>
      <c r="AC96" s="473">
        <v>0</v>
      </c>
      <c r="AD96" s="473">
        <v>0</v>
      </c>
      <c r="AE96" s="473">
        <v>0</v>
      </c>
      <c r="AF96" s="474">
        <v>0</v>
      </c>
      <c r="AG96" s="487">
        <f t="shared" si="5"/>
        <v>5</v>
      </c>
      <c r="AH96" s="493">
        <v>5</v>
      </c>
      <c r="AI96" s="481">
        <v>0</v>
      </c>
      <c r="AJ96" s="481">
        <v>0</v>
      </c>
      <c r="AK96" s="472">
        <v>0</v>
      </c>
      <c r="AL96" s="473">
        <v>0</v>
      </c>
      <c r="AM96" s="473">
        <v>0</v>
      </c>
      <c r="AN96" s="471">
        <v>0</v>
      </c>
      <c r="AO96" s="474"/>
      <c r="AP96" s="475"/>
      <c r="AQ96" s="475"/>
      <c r="AR96" s="475"/>
      <c r="AS96" s="474"/>
      <c r="AT96" s="488">
        <f t="shared" si="6"/>
        <v>5</v>
      </c>
      <c r="AU96" s="480">
        <f t="shared" si="7"/>
        <v>25</v>
      </c>
    </row>
    <row r="97" spans="2:47" ht="18" customHeight="1" x14ac:dyDescent="0.2">
      <c r="B97" s="428">
        <v>91</v>
      </c>
      <c r="C97" s="432" t="s">
        <v>164</v>
      </c>
      <c r="D97" s="433">
        <v>0</v>
      </c>
      <c r="E97" s="481">
        <v>5</v>
      </c>
      <c r="F97" s="489">
        <v>0</v>
      </c>
      <c r="G97" s="490">
        <v>0</v>
      </c>
      <c r="H97" s="483">
        <v>0</v>
      </c>
      <c r="I97" s="481">
        <v>0</v>
      </c>
      <c r="J97" s="489">
        <v>5</v>
      </c>
      <c r="K97" s="491">
        <v>0</v>
      </c>
      <c r="L97" s="492">
        <v>0</v>
      </c>
      <c r="M97" s="493">
        <v>5</v>
      </c>
      <c r="N97" s="481">
        <v>5</v>
      </c>
      <c r="O97" s="489">
        <v>0</v>
      </c>
      <c r="P97" s="489">
        <v>0</v>
      </c>
      <c r="Q97" s="491">
        <v>0</v>
      </c>
      <c r="R97" s="520">
        <f t="shared" si="4"/>
        <v>20</v>
      </c>
      <c r="S97" s="486">
        <v>0</v>
      </c>
      <c r="T97" s="481">
        <v>0</v>
      </c>
      <c r="U97" s="481">
        <v>0</v>
      </c>
      <c r="V97" s="471">
        <v>0</v>
      </c>
      <c r="W97" s="472">
        <v>0</v>
      </c>
      <c r="X97" s="473">
        <v>0</v>
      </c>
      <c r="Y97" s="473">
        <v>0</v>
      </c>
      <c r="Z97" s="474">
        <v>0</v>
      </c>
      <c r="AA97" s="475">
        <v>0</v>
      </c>
      <c r="AB97" s="473">
        <v>0</v>
      </c>
      <c r="AC97" s="473">
        <v>0</v>
      </c>
      <c r="AD97" s="473">
        <v>0</v>
      </c>
      <c r="AE97" s="473">
        <v>0</v>
      </c>
      <c r="AF97" s="474">
        <v>0</v>
      </c>
      <c r="AG97" s="487">
        <f t="shared" si="5"/>
        <v>0</v>
      </c>
      <c r="AH97" s="486">
        <v>5</v>
      </c>
      <c r="AI97" s="481">
        <v>0</v>
      </c>
      <c r="AJ97" s="481">
        <v>0</v>
      </c>
      <c r="AK97" s="472">
        <v>0</v>
      </c>
      <c r="AL97" s="473">
        <v>0</v>
      </c>
      <c r="AM97" s="473">
        <v>0</v>
      </c>
      <c r="AN97" s="471">
        <v>0</v>
      </c>
      <c r="AO97" s="474"/>
      <c r="AP97" s="475"/>
      <c r="AQ97" s="475"/>
      <c r="AR97" s="475"/>
      <c r="AS97" s="474"/>
      <c r="AT97" s="488">
        <f t="shared" si="6"/>
        <v>5</v>
      </c>
      <c r="AU97" s="480">
        <f t="shared" si="7"/>
        <v>25</v>
      </c>
    </row>
    <row r="98" spans="2:47" ht="18" customHeight="1" x14ac:dyDescent="0.2">
      <c r="B98" s="428">
        <v>92</v>
      </c>
      <c r="C98" s="432" t="s">
        <v>42</v>
      </c>
      <c r="D98" s="433">
        <v>0</v>
      </c>
      <c r="E98" s="481">
        <v>5</v>
      </c>
      <c r="F98" s="489">
        <v>0</v>
      </c>
      <c r="G98" s="490">
        <v>5</v>
      </c>
      <c r="H98" s="483">
        <v>0</v>
      </c>
      <c r="I98" s="481">
        <v>0</v>
      </c>
      <c r="J98" s="489">
        <v>0</v>
      </c>
      <c r="K98" s="491">
        <v>0</v>
      </c>
      <c r="L98" s="492">
        <v>0</v>
      </c>
      <c r="M98" s="493">
        <v>0</v>
      </c>
      <c r="N98" s="481">
        <v>0</v>
      </c>
      <c r="O98" s="489">
        <v>0</v>
      </c>
      <c r="P98" s="489">
        <v>0</v>
      </c>
      <c r="Q98" s="491">
        <v>0</v>
      </c>
      <c r="R98" s="520">
        <f t="shared" si="4"/>
        <v>10</v>
      </c>
      <c r="S98" s="493">
        <v>5</v>
      </c>
      <c r="T98" s="481">
        <v>0</v>
      </c>
      <c r="U98" s="489">
        <v>0</v>
      </c>
      <c r="V98" s="471">
        <v>5</v>
      </c>
      <c r="W98" s="472">
        <v>0</v>
      </c>
      <c r="X98" s="473">
        <v>0</v>
      </c>
      <c r="Y98" s="473">
        <v>0</v>
      </c>
      <c r="Z98" s="474">
        <v>0</v>
      </c>
      <c r="AA98" s="475">
        <v>0</v>
      </c>
      <c r="AB98" s="473">
        <v>0</v>
      </c>
      <c r="AC98" s="473">
        <v>0</v>
      </c>
      <c r="AD98" s="473">
        <v>0</v>
      </c>
      <c r="AE98" s="473">
        <v>0</v>
      </c>
      <c r="AF98" s="474">
        <v>5</v>
      </c>
      <c r="AG98" s="487">
        <f t="shared" si="5"/>
        <v>15</v>
      </c>
      <c r="AH98" s="493">
        <v>0</v>
      </c>
      <c r="AI98" s="481">
        <v>0</v>
      </c>
      <c r="AJ98" s="489">
        <v>0</v>
      </c>
      <c r="AK98" s="472">
        <v>0</v>
      </c>
      <c r="AL98" s="473">
        <v>0</v>
      </c>
      <c r="AM98" s="473">
        <v>0</v>
      </c>
      <c r="AN98" s="471">
        <v>0</v>
      </c>
      <c r="AO98" s="474"/>
      <c r="AP98" s="475"/>
      <c r="AQ98" s="475"/>
      <c r="AR98" s="475"/>
      <c r="AS98" s="474"/>
      <c r="AT98" s="488">
        <f t="shared" si="6"/>
        <v>0</v>
      </c>
      <c r="AU98" s="480">
        <f t="shared" si="7"/>
        <v>25</v>
      </c>
    </row>
    <row r="99" spans="2:47" ht="18" customHeight="1" x14ac:dyDescent="0.2">
      <c r="B99" s="428">
        <v>93</v>
      </c>
      <c r="C99" s="432" t="s">
        <v>151</v>
      </c>
      <c r="D99" s="433">
        <v>0</v>
      </c>
      <c r="E99" s="481">
        <v>0</v>
      </c>
      <c r="F99" s="489">
        <v>0</v>
      </c>
      <c r="G99" s="490">
        <v>0</v>
      </c>
      <c r="H99" s="483">
        <v>0</v>
      </c>
      <c r="I99" s="481">
        <v>0</v>
      </c>
      <c r="J99" s="489">
        <v>0</v>
      </c>
      <c r="K99" s="491">
        <v>0</v>
      </c>
      <c r="L99" s="492">
        <v>10</v>
      </c>
      <c r="M99" s="493">
        <v>0</v>
      </c>
      <c r="N99" s="481">
        <v>0</v>
      </c>
      <c r="O99" s="489">
        <v>0</v>
      </c>
      <c r="P99" s="489">
        <v>0</v>
      </c>
      <c r="Q99" s="491">
        <v>0</v>
      </c>
      <c r="R99" s="516">
        <f t="shared" si="4"/>
        <v>10</v>
      </c>
      <c r="S99" s="469">
        <v>5</v>
      </c>
      <c r="T99" s="481">
        <v>0</v>
      </c>
      <c r="U99" s="489">
        <v>0</v>
      </c>
      <c r="V99" s="471">
        <v>5</v>
      </c>
      <c r="W99" s="472">
        <v>0</v>
      </c>
      <c r="X99" s="473">
        <v>0</v>
      </c>
      <c r="Y99" s="473">
        <v>0</v>
      </c>
      <c r="Z99" s="474">
        <v>0</v>
      </c>
      <c r="AA99" s="475">
        <v>0</v>
      </c>
      <c r="AB99" s="473">
        <v>0</v>
      </c>
      <c r="AC99" s="473">
        <v>0</v>
      </c>
      <c r="AD99" s="473">
        <v>0</v>
      </c>
      <c r="AE99" s="473">
        <v>0</v>
      </c>
      <c r="AF99" s="474">
        <v>0</v>
      </c>
      <c r="AG99" s="487">
        <f t="shared" si="5"/>
        <v>10</v>
      </c>
      <c r="AH99" s="469">
        <v>0</v>
      </c>
      <c r="AI99" s="481">
        <v>0</v>
      </c>
      <c r="AJ99" s="489">
        <v>0</v>
      </c>
      <c r="AK99" s="472">
        <v>0</v>
      </c>
      <c r="AL99" s="473">
        <v>0</v>
      </c>
      <c r="AM99" s="473">
        <v>5</v>
      </c>
      <c r="AN99" s="471">
        <v>0</v>
      </c>
      <c r="AO99" s="474"/>
      <c r="AP99" s="475"/>
      <c r="AQ99" s="475"/>
      <c r="AR99" s="475"/>
      <c r="AS99" s="474"/>
      <c r="AT99" s="488">
        <f t="shared" si="6"/>
        <v>5</v>
      </c>
      <c r="AU99" s="480">
        <f t="shared" si="7"/>
        <v>25</v>
      </c>
    </row>
    <row r="100" spans="2:47" ht="18" customHeight="1" x14ac:dyDescent="0.2">
      <c r="B100" s="428">
        <v>94</v>
      </c>
      <c r="C100" s="446" t="s">
        <v>173</v>
      </c>
      <c r="D100" s="447">
        <v>0</v>
      </c>
      <c r="E100" s="481">
        <v>0</v>
      </c>
      <c r="F100" s="470">
        <v>0</v>
      </c>
      <c r="G100" s="521">
        <v>0</v>
      </c>
      <c r="H100" s="465">
        <v>0</v>
      </c>
      <c r="I100" s="481">
        <v>5</v>
      </c>
      <c r="J100" s="470">
        <v>0</v>
      </c>
      <c r="K100" s="522">
        <v>0</v>
      </c>
      <c r="L100" s="523">
        <v>0</v>
      </c>
      <c r="M100" s="493">
        <v>0</v>
      </c>
      <c r="N100" s="463">
        <v>0</v>
      </c>
      <c r="O100" s="470">
        <v>0</v>
      </c>
      <c r="P100" s="470">
        <v>0</v>
      </c>
      <c r="Q100" s="522">
        <v>5</v>
      </c>
      <c r="R100" s="516">
        <f t="shared" si="4"/>
        <v>10</v>
      </c>
      <c r="S100" s="526">
        <v>0</v>
      </c>
      <c r="T100" s="481">
        <v>0</v>
      </c>
      <c r="U100" s="489">
        <v>0</v>
      </c>
      <c r="V100" s="471">
        <v>0</v>
      </c>
      <c r="W100" s="472">
        <v>0</v>
      </c>
      <c r="X100" s="473">
        <v>0</v>
      </c>
      <c r="Y100" s="473">
        <v>0</v>
      </c>
      <c r="Z100" s="474">
        <v>0</v>
      </c>
      <c r="AA100" s="475">
        <v>0</v>
      </c>
      <c r="AB100" s="473">
        <v>0</v>
      </c>
      <c r="AC100" s="473">
        <v>0</v>
      </c>
      <c r="AD100" s="473">
        <v>0</v>
      </c>
      <c r="AE100" s="473">
        <v>0</v>
      </c>
      <c r="AF100" s="474">
        <v>10</v>
      </c>
      <c r="AG100" s="487">
        <f t="shared" si="5"/>
        <v>10</v>
      </c>
      <c r="AH100" s="526">
        <v>0</v>
      </c>
      <c r="AI100" s="481">
        <v>0</v>
      </c>
      <c r="AJ100" s="489">
        <v>5</v>
      </c>
      <c r="AK100" s="472">
        <v>0</v>
      </c>
      <c r="AL100" s="473">
        <v>0</v>
      </c>
      <c r="AM100" s="473">
        <v>0</v>
      </c>
      <c r="AN100" s="471">
        <v>0</v>
      </c>
      <c r="AO100" s="474"/>
      <c r="AP100" s="475"/>
      <c r="AQ100" s="475"/>
      <c r="AR100" s="475"/>
      <c r="AS100" s="474"/>
      <c r="AT100" s="488">
        <f t="shared" si="6"/>
        <v>5</v>
      </c>
      <c r="AU100" s="480">
        <f t="shared" si="7"/>
        <v>25</v>
      </c>
    </row>
    <row r="101" spans="2:47" ht="18" customHeight="1" x14ac:dyDescent="0.2">
      <c r="B101" s="428">
        <v>95</v>
      </c>
      <c r="C101" s="446" t="s">
        <v>168</v>
      </c>
      <c r="D101" s="449">
        <v>0</v>
      </c>
      <c r="E101" s="481">
        <v>5</v>
      </c>
      <c r="F101" s="489">
        <v>0</v>
      </c>
      <c r="G101" s="490">
        <v>5</v>
      </c>
      <c r="H101" s="483">
        <v>0</v>
      </c>
      <c r="I101" s="481">
        <v>0</v>
      </c>
      <c r="J101" s="489">
        <v>0</v>
      </c>
      <c r="K101" s="491">
        <v>0</v>
      </c>
      <c r="L101" s="492">
        <v>0</v>
      </c>
      <c r="M101" s="489">
        <v>0</v>
      </c>
      <c r="N101" s="465">
        <v>0</v>
      </c>
      <c r="O101" s="470">
        <v>0</v>
      </c>
      <c r="P101" s="470">
        <v>0</v>
      </c>
      <c r="Q101" s="522">
        <v>0</v>
      </c>
      <c r="R101" s="516">
        <f t="shared" si="4"/>
        <v>10</v>
      </c>
      <c r="S101" s="486">
        <v>0</v>
      </c>
      <c r="T101" s="481">
        <v>0</v>
      </c>
      <c r="U101" s="489">
        <v>0</v>
      </c>
      <c r="V101" s="471">
        <v>0</v>
      </c>
      <c r="W101" s="472">
        <v>0</v>
      </c>
      <c r="X101" s="473">
        <v>0</v>
      </c>
      <c r="Y101" s="473">
        <v>0</v>
      </c>
      <c r="Z101" s="474">
        <v>0</v>
      </c>
      <c r="AA101" s="475">
        <v>0</v>
      </c>
      <c r="AB101" s="473">
        <v>0</v>
      </c>
      <c r="AC101" s="473">
        <v>0</v>
      </c>
      <c r="AD101" s="473">
        <v>0</v>
      </c>
      <c r="AE101" s="473">
        <v>0</v>
      </c>
      <c r="AF101" s="474">
        <v>0</v>
      </c>
      <c r="AG101" s="487">
        <f t="shared" si="5"/>
        <v>0</v>
      </c>
      <c r="AH101" s="486">
        <v>0</v>
      </c>
      <c r="AI101" s="481">
        <v>0</v>
      </c>
      <c r="AJ101" s="489">
        <v>0</v>
      </c>
      <c r="AK101" s="472">
        <v>5</v>
      </c>
      <c r="AL101" s="473">
        <v>0</v>
      </c>
      <c r="AM101" s="473">
        <v>0</v>
      </c>
      <c r="AN101" s="471">
        <v>8</v>
      </c>
      <c r="AO101" s="474"/>
      <c r="AP101" s="475"/>
      <c r="AQ101" s="475"/>
      <c r="AR101" s="475"/>
      <c r="AS101" s="474"/>
      <c r="AT101" s="488">
        <f t="shared" si="6"/>
        <v>13</v>
      </c>
      <c r="AU101" s="480">
        <f t="shared" si="7"/>
        <v>23</v>
      </c>
    </row>
    <row r="102" spans="2:47" ht="18" customHeight="1" x14ac:dyDescent="0.2">
      <c r="B102" s="428">
        <v>96</v>
      </c>
      <c r="C102" s="432" t="s">
        <v>175</v>
      </c>
      <c r="D102" s="433">
        <v>0</v>
      </c>
      <c r="E102" s="481">
        <v>0</v>
      </c>
      <c r="F102" s="489">
        <v>0</v>
      </c>
      <c r="G102" s="490">
        <v>0</v>
      </c>
      <c r="H102" s="483">
        <v>0</v>
      </c>
      <c r="I102" s="481">
        <v>0</v>
      </c>
      <c r="J102" s="489">
        <v>0</v>
      </c>
      <c r="K102" s="491">
        <v>0</v>
      </c>
      <c r="L102" s="492">
        <v>0</v>
      </c>
      <c r="M102" s="493">
        <v>0</v>
      </c>
      <c r="N102" s="481">
        <v>12</v>
      </c>
      <c r="O102" s="489">
        <v>0</v>
      </c>
      <c r="P102" s="489">
        <v>0</v>
      </c>
      <c r="Q102" s="491">
        <v>0</v>
      </c>
      <c r="R102" s="520">
        <f t="shared" si="4"/>
        <v>12</v>
      </c>
      <c r="S102" s="493">
        <v>5</v>
      </c>
      <c r="T102" s="481">
        <v>0</v>
      </c>
      <c r="U102" s="489">
        <v>0</v>
      </c>
      <c r="V102" s="471">
        <v>0</v>
      </c>
      <c r="W102" s="472">
        <v>0</v>
      </c>
      <c r="X102" s="473">
        <v>0</v>
      </c>
      <c r="Y102" s="473">
        <v>0</v>
      </c>
      <c r="Z102" s="474">
        <v>0</v>
      </c>
      <c r="AA102" s="475">
        <v>0</v>
      </c>
      <c r="AB102" s="473">
        <v>0</v>
      </c>
      <c r="AC102" s="473">
        <v>0</v>
      </c>
      <c r="AD102" s="473">
        <v>0</v>
      </c>
      <c r="AE102" s="473">
        <v>0</v>
      </c>
      <c r="AF102" s="474">
        <v>0</v>
      </c>
      <c r="AG102" s="487">
        <f t="shared" si="5"/>
        <v>5</v>
      </c>
      <c r="AH102" s="493">
        <v>5</v>
      </c>
      <c r="AI102" s="481">
        <v>0</v>
      </c>
      <c r="AJ102" s="489">
        <v>0</v>
      </c>
      <c r="AK102" s="472">
        <v>0</v>
      </c>
      <c r="AL102" s="473">
        <v>0</v>
      </c>
      <c r="AM102" s="473">
        <v>0</v>
      </c>
      <c r="AN102" s="471">
        <v>0</v>
      </c>
      <c r="AO102" s="474"/>
      <c r="AP102" s="475"/>
      <c r="AQ102" s="475"/>
      <c r="AR102" s="475"/>
      <c r="AS102" s="474"/>
      <c r="AT102" s="488">
        <f t="shared" si="6"/>
        <v>5</v>
      </c>
      <c r="AU102" s="480">
        <f t="shared" si="7"/>
        <v>22</v>
      </c>
    </row>
    <row r="103" spans="2:47" ht="18" customHeight="1" x14ac:dyDescent="0.2">
      <c r="B103" s="428">
        <v>97</v>
      </c>
      <c r="C103" s="432" t="s">
        <v>171</v>
      </c>
      <c r="D103" s="433">
        <v>0</v>
      </c>
      <c r="E103" s="481">
        <v>0</v>
      </c>
      <c r="F103" s="489">
        <v>0</v>
      </c>
      <c r="G103" s="490">
        <v>0</v>
      </c>
      <c r="H103" s="483">
        <v>0</v>
      </c>
      <c r="I103" s="481">
        <v>12</v>
      </c>
      <c r="J103" s="489">
        <v>0</v>
      </c>
      <c r="K103" s="491">
        <v>0</v>
      </c>
      <c r="L103" s="492">
        <v>0</v>
      </c>
      <c r="M103" s="493">
        <v>0</v>
      </c>
      <c r="N103" s="481">
        <v>5</v>
      </c>
      <c r="O103" s="489">
        <v>0</v>
      </c>
      <c r="P103" s="489">
        <v>0</v>
      </c>
      <c r="Q103" s="491">
        <v>0</v>
      </c>
      <c r="R103" s="520">
        <v>12</v>
      </c>
      <c r="S103" s="486">
        <v>0</v>
      </c>
      <c r="T103" s="481">
        <v>0</v>
      </c>
      <c r="U103" s="489">
        <v>5</v>
      </c>
      <c r="V103" s="471">
        <v>0</v>
      </c>
      <c r="W103" s="472">
        <v>0</v>
      </c>
      <c r="X103" s="473">
        <v>0</v>
      </c>
      <c r="Y103" s="473">
        <v>0</v>
      </c>
      <c r="Z103" s="474">
        <v>0</v>
      </c>
      <c r="AA103" s="475">
        <v>0</v>
      </c>
      <c r="AB103" s="473">
        <v>0</v>
      </c>
      <c r="AC103" s="473">
        <v>0</v>
      </c>
      <c r="AD103" s="473">
        <v>0</v>
      </c>
      <c r="AE103" s="473">
        <v>0</v>
      </c>
      <c r="AF103" s="474">
        <v>0</v>
      </c>
      <c r="AG103" s="487">
        <f t="shared" si="5"/>
        <v>5</v>
      </c>
      <c r="AH103" s="486">
        <v>0</v>
      </c>
      <c r="AI103" s="481">
        <v>0</v>
      </c>
      <c r="AJ103" s="489">
        <v>5</v>
      </c>
      <c r="AK103" s="472">
        <v>0</v>
      </c>
      <c r="AL103" s="473">
        <v>0</v>
      </c>
      <c r="AM103" s="473">
        <v>0</v>
      </c>
      <c r="AN103" s="471">
        <v>0</v>
      </c>
      <c r="AO103" s="474"/>
      <c r="AP103" s="475"/>
      <c r="AQ103" s="475"/>
      <c r="AR103" s="475"/>
      <c r="AS103" s="474"/>
      <c r="AT103" s="527">
        <f t="shared" si="6"/>
        <v>5</v>
      </c>
      <c r="AU103" s="480">
        <f t="shared" si="7"/>
        <v>22</v>
      </c>
    </row>
    <row r="104" spans="2:47" ht="18" customHeight="1" x14ac:dyDescent="0.2">
      <c r="B104" s="428">
        <v>98</v>
      </c>
      <c r="C104" s="432" t="s">
        <v>147</v>
      </c>
      <c r="D104" s="433">
        <v>0</v>
      </c>
      <c r="E104" s="481">
        <v>0</v>
      </c>
      <c r="F104" s="489">
        <v>5</v>
      </c>
      <c r="G104" s="490">
        <v>0</v>
      </c>
      <c r="H104" s="483">
        <v>0</v>
      </c>
      <c r="I104" s="481">
        <v>0</v>
      </c>
      <c r="J104" s="489">
        <v>0</v>
      </c>
      <c r="K104" s="491">
        <v>0</v>
      </c>
      <c r="L104" s="492">
        <v>0</v>
      </c>
      <c r="M104" s="493">
        <v>0</v>
      </c>
      <c r="N104" s="481">
        <v>0</v>
      </c>
      <c r="O104" s="489">
        <v>0</v>
      </c>
      <c r="P104" s="489">
        <v>0</v>
      </c>
      <c r="Q104" s="491">
        <v>0</v>
      </c>
      <c r="R104" s="520">
        <f t="shared" ref="R104:R109" si="8">SUM(D104:Q104)</f>
        <v>5</v>
      </c>
      <c r="S104" s="486">
        <v>0</v>
      </c>
      <c r="T104" s="481">
        <v>0</v>
      </c>
      <c r="U104" s="489">
        <v>0</v>
      </c>
      <c r="V104" s="471">
        <v>0</v>
      </c>
      <c r="W104" s="472">
        <v>0</v>
      </c>
      <c r="X104" s="473">
        <v>0</v>
      </c>
      <c r="Y104" s="473">
        <v>0</v>
      </c>
      <c r="Z104" s="474">
        <v>0</v>
      </c>
      <c r="AA104" s="475">
        <v>0</v>
      </c>
      <c r="AB104" s="473">
        <v>0</v>
      </c>
      <c r="AC104" s="473">
        <v>0</v>
      </c>
      <c r="AD104" s="473">
        <v>5</v>
      </c>
      <c r="AE104" s="473">
        <v>0</v>
      </c>
      <c r="AF104" s="474">
        <v>0</v>
      </c>
      <c r="AG104" s="487">
        <f t="shared" si="5"/>
        <v>5</v>
      </c>
      <c r="AH104" s="486">
        <v>0</v>
      </c>
      <c r="AI104" s="481">
        <v>0</v>
      </c>
      <c r="AJ104" s="489">
        <v>0</v>
      </c>
      <c r="AK104" s="472">
        <v>0</v>
      </c>
      <c r="AL104" s="473">
        <v>0</v>
      </c>
      <c r="AM104" s="473">
        <v>5</v>
      </c>
      <c r="AN104" s="471">
        <v>5</v>
      </c>
      <c r="AO104" s="474"/>
      <c r="AP104" s="475"/>
      <c r="AQ104" s="475"/>
      <c r="AR104" s="475"/>
      <c r="AS104" s="474"/>
      <c r="AT104" s="527">
        <f t="shared" si="6"/>
        <v>10</v>
      </c>
      <c r="AU104" s="480">
        <f t="shared" si="7"/>
        <v>20</v>
      </c>
    </row>
    <row r="105" spans="2:47" ht="18" customHeight="1" x14ac:dyDescent="0.2">
      <c r="B105" s="428">
        <v>99</v>
      </c>
      <c r="C105" s="432" t="s">
        <v>156</v>
      </c>
      <c r="D105" s="433">
        <v>0</v>
      </c>
      <c r="E105" s="481">
        <v>0</v>
      </c>
      <c r="F105" s="489">
        <v>0</v>
      </c>
      <c r="G105" s="490">
        <v>0</v>
      </c>
      <c r="H105" s="483">
        <v>0</v>
      </c>
      <c r="I105" s="481">
        <v>0</v>
      </c>
      <c r="J105" s="489">
        <v>0</v>
      </c>
      <c r="K105" s="491">
        <v>5</v>
      </c>
      <c r="L105" s="492">
        <v>0</v>
      </c>
      <c r="M105" s="493">
        <v>0</v>
      </c>
      <c r="N105" s="481">
        <v>0</v>
      </c>
      <c r="O105" s="489">
        <v>0</v>
      </c>
      <c r="P105" s="489">
        <v>0</v>
      </c>
      <c r="Q105" s="491">
        <v>5</v>
      </c>
      <c r="R105" s="520">
        <f t="shared" si="8"/>
        <v>10</v>
      </c>
      <c r="S105" s="493">
        <v>0</v>
      </c>
      <c r="T105" s="481">
        <v>0</v>
      </c>
      <c r="U105" s="489">
        <v>0</v>
      </c>
      <c r="V105" s="471">
        <v>0</v>
      </c>
      <c r="W105" s="472">
        <v>0</v>
      </c>
      <c r="X105" s="473">
        <v>5</v>
      </c>
      <c r="Y105" s="473">
        <v>0</v>
      </c>
      <c r="Z105" s="474">
        <v>0</v>
      </c>
      <c r="AA105" s="475">
        <v>0</v>
      </c>
      <c r="AB105" s="473">
        <v>0</v>
      </c>
      <c r="AC105" s="473">
        <v>0</v>
      </c>
      <c r="AD105" s="473">
        <v>0</v>
      </c>
      <c r="AE105" s="473">
        <v>0</v>
      </c>
      <c r="AF105" s="474">
        <v>0</v>
      </c>
      <c r="AG105" s="487">
        <f t="shared" si="5"/>
        <v>5</v>
      </c>
      <c r="AH105" s="493">
        <v>0</v>
      </c>
      <c r="AI105" s="481">
        <v>0</v>
      </c>
      <c r="AJ105" s="489">
        <v>0</v>
      </c>
      <c r="AK105" s="472">
        <v>0</v>
      </c>
      <c r="AL105" s="473">
        <v>0</v>
      </c>
      <c r="AM105" s="473">
        <v>0</v>
      </c>
      <c r="AN105" s="471">
        <v>5</v>
      </c>
      <c r="AO105" s="474"/>
      <c r="AP105" s="475"/>
      <c r="AQ105" s="475"/>
      <c r="AR105" s="475"/>
      <c r="AS105" s="474"/>
      <c r="AT105" s="527">
        <f t="shared" si="6"/>
        <v>5</v>
      </c>
      <c r="AU105" s="480">
        <f t="shared" si="7"/>
        <v>20</v>
      </c>
    </row>
    <row r="106" spans="2:47" ht="18" customHeight="1" x14ac:dyDescent="0.2">
      <c r="B106" s="428">
        <v>100</v>
      </c>
      <c r="C106" s="432" t="s">
        <v>162</v>
      </c>
      <c r="D106" s="433">
        <v>0</v>
      </c>
      <c r="E106" s="481">
        <v>0</v>
      </c>
      <c r="F106" s="489">
        <v>5</v>
      </c>
      <c r="G106" s="490">
        <v>0</v>
      </c>
      <c r="H106" s="483">
        <v>0</v>
      </c>
      <c r="I106" s="481">
        <v>0</v>
      </c>
      <c r="J106" s="489">
        <v>0</v>
      </c>
      <c r="K106" s="491">
        <v>0</v>
      </c>
      <c r="L106" s="492">
        <v>0</v>
      </c>
      <c r="M106" s="493">
        <v>0</v>
      </c>
      <c r="N106" s="481">
        <v>0</v>
      </c>
      <c r="O106" s="489">
        <v>0</v>
      </c>
      <c r="P106" s="489">
        <v>0</v>
      </c>
      <c r="Q106" s="491">
        <v>0</v>
      </c>
      <c r="R106" s="520">
        <f t="shared" si="8"/>
        <v>5</v>
      </c>
      <c r="S106" s="486">
        <v>5</v>
      </c>
      <c r="T106" s="481">
        <v>5</v>
      </c>
      <c r="U106" s="489">
        <v>0</v>
      </c>
      <c r="V106" s="471">
        <v>0</v>
      </c>
      <c r="W106" s="472">
        <v>0</v>
      </c>
      <c r="X106" s="473">
        <v>0</v>
      </c>
      <c r="Y106" s="473">
        <v>0</v>
      </c>
      <c r="Z106" s="474">
        <v>0</v>
      </c>
      <c r="AA106" s="475">
        <v>0</v>
      </c>
      <c r="AB106" s="473">
        <v>0</v>
      </c>
      <c r="AC106" s="473">
        <v>0</v>
      </c>
      <c r="AD106" s="473">
        <v>0</v>
      </c>
      <c r="AE106" s="473">
        <v>0</v>
      </c>
      <c r="AF106" s="474">
        <v>0</v>
      </c>
      <c r="AG106" s="487">
        <f t="shared" si="5"/>
        <v>10</v>
      </c>
      <c r="AH106" s="486">
        <v>0</v>
      </c>
      <c r="AI106" s="481">
        <v>0</v>
      </c>
      <c r="AJ106" s="489">
        <v>0</v>
      </c>
      <c r="AK106" s="472">
        <v>0</v>
      </c>
      <c r="AL106" s="473">
        <v>0</v>
      </c>
      <c r="AM106" s="473">
        <v>0</v>
      </c>
      <c r="AN106" s="471">
        <v>5</v>
      </c>
      <c r="AO106" s="474"/>
      <c r="AP106" s="475"/>
      <c r="AQ106" s="475"/>
      <c r="AR106" s="475"/>
      <c r="AS106" s="474"/>
      <c r="AT106" s="527">
        <f t="shared" si="6"/>
        <v>5</v>
      </c>
      <c r="AU106" s="480">
        <f t="shared" si="7"/>
        <v>20</v>
      </c>
    </row>
    <row r="107" spans="2:47" ht="18" customHeight="1" x14ac:dyDescent="0.2">
      <c r="B107" s="428">
        <v>101</v>
      </c>
      <c r="C107" s="436" t="s">
        <v>150</v>
      </c>
      <c r="D107" s="434">
        <v>0</v>
      </c>
      <c r="E107" s="481">
        <v>0</v>
      </c>
      <c r="F107" s="489">
        <v>0</v>
      </c>
      <c r="G107" s="490">
        <v>5</v>
      </c>
      <c r="H107" s="483">
        <v>0</v>
      </c>
      <c r="I107" s="481">
        <v>0</v>
      </c>
      <c r="J107" s="489">
        <v>5</v>
      </c>
      <c r="K107" s="491">
        <v>0</v>
      </c>
      <c r="L107" s="492">
        <v>0</v>
      </c>
      <c r="M107" s="493">
        <v>0</v>
      </c>
      <c r="N107" s="481">
        <v>0</v>
      </c>
      <c r="O107" s="489">
        <v>0</v>
      </c>
      <c r="P107" s="489">
        <v>0</v>
      </c>
      <c r="Q107" s="491">
        <v>0</v>
      </c>
      <c r="R107" s="520">
        <f t="shared" si="8"/>
        <v>10</v>
      </c>
      <c r="S107" s="493">
        <v>0</v>
      </c>
      <c r="T107" s="481">
        <v>0</v>
      </c>
      <c r="U107" s="489">
        <v>0</v>
      </c>
      <c r="V107" s="471">
        <v>0</v>
      </c>
      <c r="W107" s="472">
        <v>0</v>
      </c>
      <c r="X107" s="473">
        <v>0</v>
      </c>
      <c r="Y107" s="473">
        <v>0</v>
      </c>
      <c r="Z107" s="474">
        <v>0</v>
      </c>
      <c r="AA107" s="475">
        <v>0</v>
      </c>
      <c r="AB107" s="473">
        <v>5</v>
      </c>
      <c r="AC107" s="473">
        <v>0</v>
      </c>
      <c r="AD107" s="473">
        <v>0</v>
      </c>
      <c r="AE107" s="473">
        <v>0</v>
      </c>
      <c r="AF107" s="474">
        <v>0</v>
      </c>
      <c r="AG107" s="487">
        <f t="shared" si="5"/>
        <v>5</v>
      </c>
      <c r="AH107" s="493">
        <v>0</v>
      </c>
      <c r="AI107" s="481">
        <v>0</v>
      </c>
      <c r="AJ107" s="489">
        <v>5</v>
      </c>
      <c r="AK107" s="472">
        <v>0</v>
      </c>
      <c r="AL107" s="473">
        <v>0</v>
      </c>
      <c r="AM107" s="473">
        <v>0</v>
      </c>
      <c r="AN107" s="471">
        <v>0</v>
      </c>
      <c r="AO107" s="474"/>
      <c r="AP107" s="475"/>
      <c r="AQ107" s="475"/>
      <c r="AR107" s="475"/>
      <c r="AS107" s="474"/>
      <c r="AT107" s="527">
        <f t="shared" si="6"/>
        <v>5</v>
      </c>
      <c r="AU107" s="480">
        <f t="shared" si="7"/>
        <v>20</v>
      </c>
    </row>
    <row r="108" spans="2:47" ht="18" customHeight="1" x14ac:dyDescent="0.2">
      <c r="B108" s="428">
        <v>102</v>
      </c>
      <c r="C108" s="432" t="s">
        <v>165</v>
      </c>
      <c r="D108" s="433">
        <v>0</v>
      </c>
      <c r="E108" s="481">
        <v>0</v>
      </c>
      <c r="F108" s="489">
        <v>5</v>
      </c>
      <c r="G108" s="490">
        <v>0</v>
      </c>
      <c r="H108" s="483">
        <v>0</v>
      </c>
      <c r="I108" s="481">
        <v>0</v>
      </c>
      <c r="J108" s="489">
        <v>0</v>
      </c>
      <c r="K108" s="491">
        <v>0</v>
      </c>
      <c r="L108" s="492">
        <v>0</v>
      </c>
      <c r="M108" s="493">
        <v>0</v>
      </c>
      <c r="N108" s="481">
        <v>0</v>
      </c>
      <c r="O108" s="489">
        <v>0</v>
      </c>
      <c r="P108" s="489">
        <v>0</v>
      </c>
      <c r="Q108" s="491">
        <v>0</v>
      </c>
      <c r="R108" s="520">
        <f t="shared" si="8"/>
        <v>5</v>
      </c>
      <c r="S108" s="528">
        <v>0</v>
      </c>
      <c r="T108" s="481">
        <v>0</v>
      </c>
      <c r="U108" s="489">
        <v>0</v>
      </c>
      <c r="V108" s="471">
        <v>0</v>
      </c>
      <c r="W108" s="472">
        <v>0</v>
      </c>
      <c r="X108" s="473">
        <v>0</v>
      </c>
      <c r="Y108" s="473">
        <v>0</v>
      </c>
      <c r="Z108" s="474">
        <v>0</v>
      </c>
      <c r="AA108" s="475">
        <v>0</v>
      </c>
      <c r="AB108" s="489">
        <v>0</v>
      </c>
      <c r="AC108" s="473">
        <v>0</v>
      </c>
      <c r="AD108" s="473">
        <v>5</v>
      </c>
      <c r="AE108" s="473">
        <v>0</v>
      </c>
      <c r="AF108" s="474">
        <v>0</v>
      </c>
      <c r="AG108" s="487">
        <f t="shared" si="5"/>
        <v>5</v>
      </c>
      <c r="AH108" s="528">
        <v>0</v>
      </c>
      <c r="AI108" s="481">
        <v>0</v>
      </c>
      <c r="AJ108" s="489">
        <v>0</v>
      </c>
      <c r="AK108" s="472">
        <v>0</v>
      </c>
      <c r="AL108" s="473">
        <v>0</v>
      </c>
      <c r="AM108" s="473">
        <v>5</v>
      </c>
      <c r="AN108" s="471">
        <v>5</v>
      </c>
      <c r="AO108" s="474"/>
      <c r="AP108" s="475"/>
      <c r="AQ108" s="475"/>
      <c r="AR108" s="475"/>
      <c r="AS108" s="474"/>
      <c r="AT108" s="527">
        <f t="shared" si="6"/>
        <v>10</v>
      </c>
      <c r="AU108" s="480">
        <f t="shared" si="7"/>
        <v>20</v>
      </c>
    </row>
    <row r="109" spans="2:47" ht="18" customHeight="1" x14ac:dyDescent="0.2">
      <c r="B109" s="428">
        <v>103</v>
      </c>
      <c r="C109" s="432" t="s">
        <v>144</v>
      </c>
      <c r="D109" s="444">
        <v>0</v>
      </c>
      <c r="E109" s="481">
        <v>0</v>
      </c>
      <c r="F109" s="489">
        <v>0</v>
      </c>
      <c r="G109" s="517">
        <v>0</v>
      </c>
      <c r="H109" s="483">
        <v>0</v>
      </c>
      <c r="I109" s="481">
        <v>0</v>
      </c>
      <c r="J109" s="489">
        <v>0</v>
      </c>
      <c r="K109" s="491">
        <v>15</v>
      </c>
      <c r="L109" s="492">
        <v>0</v>
      </c>
      <c r="M109" s="493">
        <v>0</v>
      </c>
      <c r="N109" s="481">
        <v>0</v>
      </c>
      <c r="O109" s="489">
        <v>0</v>
      </c>
      <c r="P109" s="489">
        <v>0</v>
      </c>
      <c r="Q109" s="491">
        <v>0</v>
      </c>
      <c r="R109" s="520">
        <f t="shared" si="8"/>
        <v>15</v>
      </c>
      <c r="S109" s="528">
        <v>0</v>
      </c>
      <c r="T109" s="481">
        <v>0</v>
      </c>
      <c r="U109" s="489">
        <v>0</v>
      </c>
      <c r="V109" s="471">
        <v>5</v>
      </c>
      <c r="W109" s="472">
        <v>0</v>
      </c>
      <c r="X109" s="473">
        <v>0</v>
      </c>
      <c r="Y109" s="473">
        <v>0</v>
      </c>
      <c r="Z109" s="474">
        <v>0</v>
      </c>
      <c r="AA109" s="475">
        <v>0</v>
      </c>
      <c r="AB109" s="473">
        <v>0</v>
      </c>
      <c r="AC109" s="473">
        <v>0</v>
      </c>
      <c r="AD109" s="473">
        <v>0</v>
      </c>
      <c r="AE109" s="473">
        <v>0</v>
      </c>
      <c r="AF109" s="474">
        <v>0</v>
      </c>
      <c r="AG109" s="487">
        <f t="shared" si="5"/>
        <v>5</v>
      </c>
      <c r="AH109" s="528">
        <v>0</v>
      </c>
      <c r="AI109" s="481">
        <v>0</v>
      </c>
      <c r="AJ109" s="489">
        <v>0</v>
      </c>
      <c r="AK109" s="472">
        <v>0</v>
      </c>
      <c r="AL109" s="473">
        <v>0</v>
      </c>
      <c r="AM109" s="473">
        <v>0</v>
      </c>
      <c r="AN109" s="471">
        <v>0</v>
      </c>
      <c r="AO109" s="474"/>
      <c r="AP109" s="475"/>
      <c r="AQ109" s="475"/>
      <c r="AR109" s="475"/>
      <c r="AS109" s="474"/>
      <c r="AT109" s="527">
        <f t="shared" si="6"/>
        <v>0</v>
      </c>
      <c r="AU109" s="480">
        <f t="shared" si="7"/>
        <v>20</v>
      </c>
    </row>
    <row r="110" spans="2:47" ht="18" customHeight="1" x14ac:dyDescent="0.2">
      <c r="B110" s="428">
        <v>104</v>
      </c>
      <c r="C110" s="388" t="s">
        <v>200</v>
      </c>
      <c r="D110" s="443">
        <v>0</v>
      </c>
      <c r="E110" s="529">
        <v>0</v>
      </c>
      <c r="F110" s="529">
        <v>0</v>
      </c>
      <c r="G110" s="530">
        <v>0</v>
      </c>
      <c r="H110" s="486">
        <v>0</v>
      </c>
      <c r="I110" s="529">
        <v>0</v>
      </c>
      <c r="J110" s="529">
        <v>0</v>
      </c>
      <c r="K110" s="531">
        <v>0</v>
      </c>
      <c r="L110" s="532">
        <v>0</v>
      </c>
      <c r="M110" s="486">
        <v>0</v>
      </c>
      <c r="N110" s="529">
        <v>0</v>
      </c>
      <c r="O110" s="529">
        <v>0</v>
      </c>
      <c r="P110" s="529">
        <v>0</v>
      </c>
      <c r="Q110" s="531">
        <v>0</v>
      </c>
      <c r="R110" s="533">
        <v>0</v>
      </c>
      <c r="S110" s="528">
        <v>0</v>
      </c>
      <c r="T110" s="481">
        <v>0</v>
      </c>
      <c r="U110" s="489">
        <v>0</v>
      </c>
      <c r="V110" s="471">
        <v>0</v>
      </c>
      <c r="W110" s="472">
        <v>0</v>
      </c>
      <c r="X110" s="473">
        <v>0</v>
      </c>
      <c r="Y110" s="473">
        <v>5</v>
      </c>
      <c r="Z110" s="474">
        <v>0</v>
      </c>
      <c r="AA110" s="475">
        <v>0</v>
      </c>
      <c r="AB110" s="473">
        <v>0</v>
      </c>
      <c r="AC110" s="473">
        <v>0</v>
      </c>
      <c r="AD110" s="473">
        <v>0</v>
      </c>
      <c r="AE110" s="473">
        <v>0</v>
      </c>
      <c r="AF110" s="474">
        <v>0</v>
      </c>
      <c r="AG110" s="487">
        <f t="shared" si="5"/>
        <v>5</v>
      </c>
      <c r="AH110" s="528">
        <v>0</v>
      </c>
      <c r="AI110" s="481">
        <v>0</v>
      </c>
      <c r="AJ110" s="489">
        <v>0</v>
      </c>
      <c r="AK110" s="472">
        <v>5</v>
      </c>
      <c r="AL110" s="473">
        <v>0</v>
      </c>
      <c r="AM110" s="473">
        <v>5</v>
      </c>
      <c r="AN110" s="471">
        <v>0</v>
      </c>
      <c r="AO110" s="474"/>
      <c r="AP110" s="475"/>
      <c r="AQ110" s="475"/>
      <c r="AR110" s="475"/>
      <c r="AS110" s="474"/>
      <c r="AT110" s="527">
        <f t="shared" si="6"/>
        <v>10</v>
      </c>
      <c r="AU110" s="480">
        <f t="shared" si="7"/>
        <v>15</v>
      </c>
    </row>
    <row r="111" spans="2:47" ht="18" customHeight="1" x14ac:dyDescent="0.2">
      <c r="B111" s="428">
        <v>105</v>
      </c>
      <c r="C111" s="436" t="s">
        <v>145</v>
      </c>
      <c r="D111" s="443">
        <v>0</v>
      </c>
      <c r="E111" s="481">
        <v>0</v>
      </c>
      <c r="F111" s="489">
        <v>0</v>
      </c>
      <c r="G111" s="517">
        <v>0</v>
      </c>
      <c r="H111" s="483">
        <v>0</v>
      </c>
      <c r="I111" s="481">
        <v>0</v>
      </c>
      <c r="J111" s="489">
        <v>0</v>
      </c>
      <c r="K111" s="491">
        <v>0</v>
      </c>
      <c r="L111" s="492">
        <v>10</v>
      </c>
      <c r="M111" s="493">
        <v>0</v>
      </c>
      <c r="N111" s="481">
        <v>0</v>
      </c>
      <c r="O111" s="489">
        <v>0</v>
      </c>
      <c r="P111" s="489">
        <v>0</v>
      </c>
      <c r="Q111" s="491">
        <v>0</v>
      </c>
      <c r="R111" s="516">
        <f>SUM(D111:Q111)</f>
        <v>10</v>
      </c>
      <c r="S111" s="528">
        <v>0</v>
      </c>
      <c r="T111" s="481">
        <v>0</v>
      </c>
      <c r="U111" s="489">
        <v>0</v>
      </c>
      <c r="V111" s="471">
        <v>5</v>
      </c>
      <c r="W111" s="472">
        <v>0</v>
      </c>
      <c r="X111" s="473">
        <v>0</v>
      </c>
      <c r="Y111" s="473">
        <v>0</v>
      </c>
      <c r="Z111" s="474">
        <v>0</v>
      </c>
      <c r="AA111" s="475">
        <v>0</v>
      </c>
      <c r="AB111" s="473">
        <v>0</v>
      </c>
      <c r="AC111" s="473">
        <v>0</v>
      </c>
      <c r="AD111" s="473">
        <v>0</v>
      </c>
      <c r="AE111" s="473">
        <v>0</v>
      </c>
      <c r="AF111" s="474">
        <v>0</v>
      </c>
      <c r="AG111" s="487">
        <f t="shared" si="5"/>
        <v>5</v>
      </c>
      <c r="AH111" s="528">
        <v>0</v>
      </c>
      <c r="AI111" s="481">
        <v>0</v>
      </c>
      <c r="AJ111" s="489">
        <v>0</v>
      </c>
      <c r="AK111" s="472">
        <v>0</v>
      </c>
      <c r="AL111" s="473">
        <v>0</v>
      </c>
      <c r="AM111" s="473">
        <v>0</v>
      </c>
      <c r="AN111" s="471">
        <v>0</v>
      </c>
      <c r="AO111" s="474"/>
      <c r="AP111" s="475"/>
      <c r="AQ111" s="475"/>
      <c r="AR111" s="475"/>
      <c r="AS111" s="474"/>
      <c r="AT111" s="527">
        <f t="shared" si="6"/>
        <v>0</v>
      </c>
      <c r="AU111" s="480">
        <f t="shared" si="7"/>
        <v>15</v>
      </c>
    </row>
    <row r="112" spans="2:47" ht="18" customHeight="1" x14ac:dyDescent="0.2">
      <c r="B112" s="428">
        <v>106</v>
      </c>
      <c r="C112" s="452" t="s">
        <v>146</v>
      </c>
      <c r="D112" s="443">
        <v>0</v>
      </c>
      <c r="E112" s="481">
        <v>0</v>
      </c>
      <c r="F112" s="489">
        <v>0</v>
      </c>
      <c r="G112" s="517">
        <v>0</v>
      </c>
      <c r="H112" s="483">
        <v>0</v>
      </c>
      <c r="I112" s="481">
        <v>0</v>
      </c>
      <c r="J112" s="489">
        <v>0</v>
      </c>
      <c r="K112" s="491">
        <v>0</v>
      </c>
      <c r="L112" s="492">
        <v>10</v>
      </c>
      <c r="M112" s="493">
        <v>0</v>
      </c>
      <c r="N112" s="481">
        <v>0</v>
      </c>
      <c r="O112" s="489">
        <v>0</v>
      </c>
      <c r="P112" s="489">
        <v>0</v>
      </c>
      <c r="Q112" s="491">
        <v>0</v>
      </c>
      <c r="R112" s="516">
        <f>SUM(D112:Q112)</f>
        <v>10</v>
      </c>
      <c r="S112" s="528">
        <v>5</v>
      </c>
      <c r="T112" s="481">
        <v>0</v>
      </c>
      <c r="U112" s="489">
        <v>0</v>
      </c>
      <c r="V112" s="471">
        <v>0</v>
      </c>
      <c r="W112" s="472">
        <v>0</v>
      </c>
      <c r="X112" s="473">
        <v>0</v>
      </c>
      <c r="Y112" s="473">
        <v>0</v>
      </c>
      <c r="Z112" s="474">
        <v>0</v>
      </c>
      <c r="AA112" s="475">
        <v>0</v>
      </c>
      <c r="AB112" s="473">
        <v>0</v>
      </c>
      <c r="AC112" s="473">
        <v>0</v>
      </c>
      <c r="AD112" s="473">
        <v>0</v>
      </c>
      <c r="AE112" s="473">
        <v>0</v>
      </c>
      <c r="AF112" s="474">
        <v>0</v>
      </c>
      <c r="AG112" s="487">
        <f t="shared" si="5"/>
        <v>5</v>
      </c>
      <c r="AH112" s="528">
        <v>0</v>
      </c>
      <c r="AI112" s="481">
        <v>0</v>
      </c>
      <c r="AJ112" s="489">
        <v>0</v>
      </c>
      <c r="AK112" s="472">
        <v>0</v>
      </c>
      <c r="AL112" s="473">
        <v>0</v>
      </c>
      <c r="AM112" s="473">
        <v>0</v>
      </c>
      <c r="AN112" s="471">
        <v>0</v>
      </c>
      <c r="AO112" s="474"/>
      <c r="AP112" s="475"/>
      <c r="AQ112" s="475"/>
      <c r="AR112" s="475"/>
      <c r="AS112" s="474"/>
      <c r="AT112" s="527">
        <f t="shared" si="6"/>
        <v>0</v>
      </c>
      <c r="AU112" s="480">
        <f t="shared" si="7"/>
        <v>15</v>
      </c>
    </row>
    <row r="113" spans="2:47" ht="18" customHeight="1" x14ac:dyDescent="0.2">
      <c r="B113" s="428">
        <v>107</v>
      </c>
      <c r="C113" s="388" t="s">
        <v>197</v>
      </c>
      <c r="D113" s="443">
        <v>0</v>
      </c>
      <c r="E113" s="529">
        <v>0</v>
      </c>
      <c r="F113" s="529">
        <v>0</v>
      </c>
      <c r="G113" s="530">
        <v>0</v>
      </c>
      <c r="H113" s="486">
        <v>0</v>
      </c>
      <c r="I113" s="529">
        <v>0</v>
      </c>
      <c r="J113" s="529">
        <v>0</v>
      </c>
      <c r="K113" s="531">
        <v>0</v>
      </c>
      <c r="L113" s="532">
        <v>0</v>
      </c>
      <c r="M113" s="486">
        <v>0</v>
      </c>
      <c r="N113" s="529">
        <v>0</v>
      </c>
      <c r="O113" s="529">
        <v>0</v>
      </c>
      <c r="P113" s="529">
        <v>0</v>
      </c>
      <c r="Q113" s="531">
        <v>0</v>
      </c>
      <c r="R113" s="533">
        <v>0</v>
      </c>
      <c r="S113" s="528">
        <v>0</v>
      </c>
      <c r="T113" s="481">
        <v>0</v>
      </c>
      <c r="U113" s="489">
        <v>0</v>
      </c>
      <c r="V113" s="471">
        <v>0</v>
      </c>
      <c r="W113" s="472">
        <v>5</v>
      </c>
      <c r="X113" s="473">
        <v>0</v>
      </c>
      <c r="Y113" s="473">
        <v>0</v>
      </c>
      <c r="Z113" s="474">
        <v>0</v>
      </c>
      <c r="AA113" s="475">
        <v>5</v>
      </c>
      <c r="AB113" s="473">
        <v>5</v>
      </c>
      <c r="AC113" s="473">
        <v>0</v>
      </c>
      <c r="AD113" s="473">
        <v>0</v>
      </c>
      <c r="AE113" s="473">
        <v>0</v>
      </c>
      <c r="AF113" s="474">
        <v>0</v>
      </c>
      <c r="AG113" s="487">
        <f t="shared" si="5"/>
        <v>15</v>
      </c>
      <c r="AH113" s="528">
        <v>0</v>
      </c>
      <c r="AI113" s="481">
        <v>0</v>
      </c>
      <c r="AJ113" s="489">
        <v>0</v>
      </c>
      <c r="AK113" s="472">
        <v>0</v>
      </c>
      <c r="AL113" s="473">
        <v>0</v>
      </c>
      <c r="AM113" s="473">
        <v>0</v>
      </c>
      <c r="AN113" s="471">
        <v>0</v>
      </c>
      <c r="AO113" s="474"/>
      <c r="AP113" s="475"/>
      <c r="AQ113" s="475"/>
      <c r="AR113" s="475"/>
      <c r="AS113" s="474"/>
      <c r="AT113" s="527">
        <f t="shared" si="6"/>
        <v>0</v>
      </c>
      <c r="AU113" s="480">
        <f t="shared" si="7"/>
        <v>15</v>
      </c>
    </row>
    <row r="114" spans="2:47" ht="18" customHeight="1" x14ac:dyDescent="0.2">
      <c r="B114" s="428">
        <v>108</v>
      </c>
      <c r="C114" s="388" t="s">
        <v>364</v>
      </c>
      <c r="D114" s="443">
        <v>0</v>
      </c>
      <c r="E114" s="481">
        <v>0</v>
      </c>
      <c r="F114" s="489">
        <v>0</v>
      </c>
      <c r="G114" s="517">
        <v>0</v>
      </c>
      <c r="H114" s="483">
        <v>0</v>
      </c>
      <c r="I114" s="481">
        <v>0</v>
      </c>
      <c r="J114" s="489">
        <v>0</v>
      </c>
      <c r="K114" s="491">
        <v>0</v>
      </c>
      <c r="L114" s="492">
        <v>0</v>
      </c>
      <c r="M114" s="493">
        <v>0</v>
      </c>
      <c r="N114" s="481">
        <v>0</v>
      </c>
      <c r="O114" s="489">
        <v>0</v>
      </c>
      <c r="P114" s="489">
        <v>0</v>
      </c>
      <c r="Q114" s="491">
        <v>0</v>
      </c>
      <c r="R114" s="516">
        <f>SUM(D114:Q114)</f>
        <v>0</v>
      </c>
      <c r="S114" s="528">
        <v>0</v>
      </c>
      <c r="T114" s="481">
        <v>0</v>
      </c>
      <c r="U114" s="489">
        <v>0</v>
      </c>
      <c r="V114" s="471">
        <v>0</v>
      </c>
      <c r="W114" s="472">
        <v>0</v>
      </c>
      <c r="X114" s="473">
        <v>0</v>
      </c>
      <c r="Y114" s="473">
        <v>0</v>
      </c>
      <c r="Z114" s="474">
        <v>0</v>
      </c>
      <c r="AA114" s="475">
        <v>0</v>
      </c>
      <c r="AB114" s="473">
        <v>0</v>
      </c>
      <c r="AC114" s="473">
        <v>0</v>
      </c>
      <c r="AD114" s="473">
        <v>0</v>
      </c>
      <c r="AE114" s="473">
        <v>0</v>
      </c>
      <c r="AF114" s="474">
        <v>0</v>
      </c>
      <c r="AG114" s="487">
        <f t="shared" si="5"/>
        <v>0</v>
      </c>
      <c r="AH114" s="528">
        <v>0</v>
      </c>
      <c r="AI114" s="481">
        <v>0</v>
      </c>
      <c r="AJ114" s="489">
        <v>12</v>
      </c>
      <c r="AK114" s="472">
        <v>0</v>
      </c>
      <c r="AL114" s="473">
        <v>0</v>
      </c>
      <c r="AM114" s="473">
        <v>0</v>
      </c>
      <c r="AN114" s="471">
        <v>0</v>
      </c>
      <c r="AO114" s="474"/>
      <c r="AP114" s="475"/>
      <c r="AQ114" s="475"/>
      <c r="AR114" s="475"/>
      <c r="AS114" s="474"/>
      <c r="AT114" s="527">
        <f t="shared" si="6"/>
        <v>12</v>
      </c>
      <c r="AU114" s="480">
        <f t="shared" si="7"/>
        <v>12</v>
      </c>
    </row>
    <row r="115" spans="2:47" ht="18" customHeight="1" x14ac:dyDescent="0.2">
      <c r="B115" s="428">
        <v>109</v>
      </c>
      <c r="C115" s="389" t="s">
        <v>196</v>
      </c>
      <c r="D115" s="453">
        <v>0</v>
      </c>
      <c r="E115" s="534">
        <v>0</v>
      </c>
      <c r="F115" s="534">
        <v>0</v>
      </c>
      <c r="G115" s="535">
        <v>0</v>
      </c>
      <c r="H115" s="515">
        <v>0</v>
      </c>
      <c r="I115" s="534">
        <v>0</v>
      </c>
      <c r="J115" s="534">
        <v>0</v>
      </c>
      <c r="K115" s="536">
        <v>0</v>
      </c>
      <c r="L115" s="537">
        <v>0</v>
      </c>
      <c r="M115" s="515">
        <v>0</v>
      </c>
      <c r="N115" s="534">
        <v>0</v>
      </c>
      <c r="O115" s="534">
        <v>0</v>
      </c>
      <c r="P115" s="534">
        <v>0</v>
      </c>
      <c r="Q115" s="536">
        <v>0</v>
      </c>
      <c r="R115" s="533">
        <v>0</v>
      </c>
      <c r="S115" s="538">
        <v>0</v>
      </c>
      <c r="T115" s="481">
        <v>0</v>
      </c>
      <c r="U115" s="489">
        <v>0</v>
      </c>
      <c r="V115" s="471">
        <v>0</v>
      </c>
      <c r="W115" s="472">
        <v>5</v>
      </c>
      <c r="X115" s="473">
        <v>0</v>
      </c>
      <c r="Y115" s="473">
        <v>0</v>
      </c>
      <c r="Z115" s="474">
        <v>0</v>
      </c>
      <c r="AA115" s="475">
        <v>0</v>
      </c>
      <c r="AB115" s="473">
        <v>0</v>
      </c>
      <c r="AC115" s="473">
        <v>0</v>
      </c>
      <c r="AD115" s="473">
        <v>0</v>
      </c>
      <c r="AE115" s="473">
        <v>0</v>
      </c>
      <c r="AF115" s="474">
        <v>5</v>
      </c>
      <c r="AG115" s="487">
        <f t="shared" si="5"/>
        <v>10</v>
      </c>
      <c r="AH115" s="538">
        <v>0</v>
      </c>
      <c r="AI115" s="481">
        <v>0</v>
      </c>
      <c r="AJ115" s="489">
        <v>0</v>
      </c>
      <c r="AK115" s="472">
        <v>0</v>
      </c>
      <c r="AL115" s="473">
        <v>0</v>
      </c>
      <c r="AM115" s="473">
        <v>0</v>
      </c>
      <c r="AN115" s="471">
        <v>0</v>
      </c>
      <c r="AO115" s="474"/>
      <c r="AP115" s="475"/>
      <c r="AQ115" s="475"/>
      <c r="AR115" s="475"/>
      <c r="AS115" s="474"/>
      <c r="AT115" s="527">
        <f t="shared" si="6"/>
        <v>0</v>
      </c>
      <c r="AU115" s="480">
        <f t="shared" si="7"/>
        <v>10</v>
      </c>
    </row>
    <row r="116" spans="2:47" ht="18" customHeight="1" x14ac:dyDescent="0.2">
      <c r="B116" s="428">
        <v>110</v>
      </c>
      <c r="C116" s="448" t="s">
        <v>158</v>
      </c>
      <c r="D116" s="454">
        <v>0</v>
      </c>
      <c r="E116" s="513">
        <v>0</v>
      </c>
      <c r="F116" s="508">
        <v>0</v>
      </c>
      <c r="G116" s="509">
        <v>0</v>
      </c>
      <c r="H116" s="510">
        <v>5</v>
      </c>
      <c r="I116" s="513">
        <v>0</v>
      </c>
      <c r="J116" s="508">
        <v>0</v>
      </c>
      <c r="K116" s="511">
        <v>0</v>
      </c>
      <c r="L116" s="512">
        <v>0</v>
      </c>
      <c r="M116" s="508">
        <v>0</v>
      </c>
      <c r="N116" s="513">
        <v>0</v>
      </c>
      <c r="O116" s="508">
        <v>0</v>
      </c>
      <c r="P116" s="508">
        <v>0</v>
      </c>
      <c r="Q116" s="511">
        <v>0</v>
      </c>
      <c r="R116" s="516">
        <f>SUM(D116:Q116)</f>
        <v>5</v>
      </c>
      <c r="S116" s="538">
        <v>0</v>
      </c>
      <c r="T116" s="481">
        <v>0</v>
      </c>
      <c r="U116" s="508">
        <v>0</v>
      </c>
      <c r="V116" s="471">
        <v>0</v>
      </c>
      <c r="W116" s="472">
        <v>0</v>
      </c>
      <c r="X116" s="473">
        <v>0</v>
      </c>
      <c r="Y116" s="473">
        <v>0</v>
      </c>
      <c r="Z116" s="474">
        <v>0</v>
      </c>
      <c r="AA116" s="475">
        <v>0</v>
      </c>
      <c r="AB116" s="473">
        <v>5</v>
      </c>
      <c r="AC116" s="473">
        <v>0</v>
      </c>
      <c r="AD116" s="473">
        <v>0</v>
      </c>
      <c r="AE116" s="473">
        <v>0</v>
      </c>
      <c r="AF116" s="474">
        <v>0</v>
      </c>
      <c r="AG116" s="487">
        <f t="shared" si="5"/>
        <v>5</v>
      </c>
      <c r="AH116" s="538">
        <v>0</v>
      </c>
      <c r="AI116" s="481">
        <v>0</v>
      </c>
      <c r="AJ116" s="508">
        <v>0</v>
      </c>
      <c r="AK116" s="472">
        <v>0</v>
      </c>
      <c r="AL116" s="473">
        <v>0</v>
      </c>
      <c r="AM116" s="473">
        <v>0</v>
      </c>
      <c r="AN116" s="471">
        <v>0</v>
      </c>
      <c r="AO116" s="474"/>
      <c r="AP116" s="475"/>
      <c r="AQ116" s="475"/>
      <c r="AR116" s="475"/>
      <c r="AS116" s="474"/>
      <c r="AT116" s="527">
        <f t="shared" si="6"/>
        <v>0</v>
      </c>
      <c r="AU116" s="480">
        <f t="shared" si="7"/>
        <v>10</v>
      </c>
    </row>
    <row r="117" spans="2:47" ht="18" customHeight="1" x14ac:dyDescent="0.2">
      <c r="B117" s="428">
        <v>111</v>
      </c>
      <c r="C117" s="440" t="s">
        <v>159</v>
      </c>
      <c r="D117" s="453">
        <v>5</v>
      </c>
      <c r="E117" s="513">
        <v>0</v>
      </c>
      <c r="F117" s="508">
        <v>0</v>
      </c>
      <c r="G117" s="539">
        <v>0</v>
      </c>
      <c r="H117" s="510">
        <v>0</v>
      </c>
      <c r="I117" s="513">
        <v>0</v>
      </c>
      <c r="J117" s="508">
        <v>0</v>
      </c>
      <c r="K117" s="511">
        <v>0</v>
      </c>
      <c r="L117" s="512">
        <v>0</v>
      </c>
      <c r="M117" s="493">
        <v>0</v>
      </c>
      <c r="N117" s="513">
        <v>0</v>
      </c>
      <c r="O117" s="508">
        <v>0</v>
      </c>
      <c r="P117" s="508">
        <v>0</v>
      </c>
      <c r="Q117" s="511">
        <v>0</v>
      </c>
      <c r="R117" s="520">
        <f>SUM(D117:Q117)</f>
        <v>5</v>
      </c>
      <c r="S117" s="538">
        <v>0</v>
      </c>
      <c r="T117" s="481">
        <v>0</v>
      </c>
      <c r="U117" s="508">
        <v>0</v>
      </c>
      <c r="V117" s="471">
        <v>0</v>
      </c>
      <c r="W117" s="472">
        <v>5</v>
      </c>
      <c r="X117" s="473">
        <v>0</v>
      </c>
      <c r="Y117" s="473">
        <v>0</v>
      </c>
      <c r="Z117" s="474">
        <v>0</v>
      </c>
      <c r="AA117" s="475">
        <v>0</v>
      </c>
      <c r="AB117" s="473">
        <v>0</v>
      </c>
      <c r="AC117" s="473">
        <v>0</v>
      </c>
      <c r="AD117" s="473">
        <v>0</v>
      </c>
      <c r="AE117" s="473">
        <v>0</v>
      </c>
      <c r="AF117" s="474">
        <v>0</v>
      </c>
      <c r="AG117" s="487">
        <f t="shared" si="5"/>
        <v>5</v>
      </c>
      <c r="AH117" s="538">
        <v>0</v>
      </c>
      <c r="AI117" s="481">
        <v>0</v>
      </c>
      <c r="AJ117" s="508">
        <v>0</v>
      </c>
      <c r="AK117" s="472">
        <v>0</v>
      </c>
      <c r="AL117" s="473">
        <v>0</v>
      </c>
      <c r="AM117" s="473">
        <v>0</v>
      </c>
      <c r="AN117" s="471">
        <v>0</v>
      </c>
      <c r="AO117" s="474"/>
      <c r="AP117" s="475"/>
      <c r="AQ117" s="475"/>
      <c r="AR117" s="475"/>
      <c r="AS117" s="474"/>
      <c r="AT117" s="527">
        <f t="shared" si="6"/>
        <v>0</v>
      </c>
      <c r="AU117" s="480">
        <f t="shared" si="7"/>
        <v>10</v>
      </c>
    </row>
    <row r="118" spans="2:47" ht="18" customHeight="1" x14ac:dyDescent="0.2">
      <c r="B118" s="428">
        <v>112</v>
      </c>
      <c r="C118" s="440" t="s">
        <v>178</v>
      </c>
      <c r="D118" s="453">
        <v>0</v>
      </c>
      <c r="E118" s="513">
        <v>0</v>
      </c>
      <c r="F118" s="513">
        <v>0</v>
      </c>
      <c r="G118" s="540">
        <v>0</v>
      </c>
      <c r="H118" s="510">
        <v>0</v>
      </c>
      <c r="I118" s="513">
        <v>0</v>
      </c>
      <c r="J118" s="513">
        <v>0</v>
      </c>
      <c r="K118" s="541">
        <v>0</v>
      </c>
      <c r="L118" s="542">
        <v>0</v>
      </c>
      <c r="M118" s="483">
        <v>0</v>
      </c>
      <c r="N118" s="513">
        <v>0</v>
      </c>
      <c r="O118" s="513">
        <v>0</v>
      </c>
      <c r="P118" s="513">
        <v>0</v>
      </c>
      <c r="Q118" s="541">
        <v>0</v>
      </c>
      <c r="R118" s="520">
        <v>5</v>
      </c>
      <c r="S118" s="538">
        <v>5</v>
      </c>
      <c r="T118" s="481">
        <v>0</v>
      </c>
      <c r="U118" s="508">
        <v>0</v>
      </c>
      <c r="V118" s="471">
        <v>0</v>
      </c>
      <c r="W118" s="472">
        <v>0</v>
      </c>
      <c r="X118" s="473">
        <v>0</v>
      </c>
      <c r="Y118" s="473">
        <v>0</v>
      </c>
      <c r="Z118" s="474">
        <v>0</v>
      </c>
      <c r="AA118" s="475">
        <v>0</v>
      </c>
      <c r="AB118" s="473">
        <v>0</v>
      </c>
      <c r="AC118" s="473">
        <v>0</v>
      </c>
      <c r="AD118" s="473">
        <v>0</v>
      </c>
      <c r="AE118" s="473">
        <v>0</v>
      </c>
      <c r="AF118" s="474">
        <v>0</v>
      </c>
      <c r="AG118" s="487">
        <f t="shared" si="5"/>
        <v>5</v>
      </c>
      <c r="AH118" s="538">
        <v>0</v>
      </c>
      <c r="AI118" s="481">
        <v>0</v>
      </c>
      <c r="AJ118" s="508">
        <v>0</v>
      </c>
      <c r="AK118" s="472">
        <v>0</v>
      </c>
      <c r="AL118" s="473">
        <v>0</v>
      </c>
      <c r="AM118" s="473">
        <v>0</v>
      </c>
      <c r="AN118" s="471">
        <v>0</v>
      </c>
      <c r="AO118" s="474"/>
      <c r="AP118" s="475"/>
      <c r="AQ118" s="475"/>
      <c r="AR118" s="475"/>
      <c r="AS118" s="474"/>
      <c r="AT118" s="527">
        <f t="shared" si="6"/>
        <v>0</v>
      </c>
      <c r="AU118" s="480">
        <f t="shared" si="7"/>
        <v>10</v>
      </c>
    </row>
    <row r="119" spans="2:47" ht="18" customHeight="1" x14ac:dyDescent="0.2">
      <c r="B119" s="428">
        <v>113</v>
      </c>
      <c r="C119" s="440" t="s">
        <v>160</v>
      </c>
      <c r="D119" s="453">
        <v>0</v>
      </c>
      <c r="E119" s="513">
        <v>0</v>
      </c>
      <c r="F119" s="508">
        <v>5</v>
      </c>
      <c r="G119" s="509">
        <v>0</v>
      </c>
      <c r="H119" s="510">
        <v>0</v>
      </c>
      <c r="I119" s="513">
        <v>0</v>
      </c>
      <c r="J119" s="508">
        <v>0</v>
      </c>
      <c r="K119" s="511">
        <v>0</v>
      </c>
      <c r="L119" s="512">
        <v>0</v>
      </c>
      <c r="M119" s="493">
        <v>0</v>
      </c>
      <c r="N119" s="513">
        <v>0</v>
      </c>
      <c r="O119" s="508">
        <v>0</v>
      </c>
      <c r="P119" s="508">
        <v>0</v>
      </c>
      <c r="Q119" s="511">
        <v>0</v>
      </c>
      <c r="R119" s="520">
        <f t="shared" ref="R119:R124" si="9">SUM(D119:Q119)</f>
        <v>5</v>
      </c>
      <c r="S119" s="538">
        <v>5</v>
      </c>
      <c r="T119" s="481">
        <v>0</v>
      </c>
      <c r="U119" s="508">
        <v>0</v>
      </c>
      <c r="V119" s="471">
        <v>0</v>
      </c>
      <c r="W119" s="472">
        <v>0</v>
      </c>
      <c r="X119" s="473">
        <v>0</v>
      </c>
      <c r="Y119" s="473">
        <v>0</v>
      </c>
      <c r="Z119" s="474">
        <v>0</v>
      </c>
      <c r="AA119" s="475">
        <v>0</v>
      </c>
      <c r="AB119" s="473">
        <v>0</v>
      </c>
      <c r="AC119" s="473">
        <v>0</v>
      </c>
      <c r="AD119" s="473">
        <v>0</v>
      </c>
      <c r="AE119" s="473">
        <v>0</v>
      </c>
      <c r="AF119" s="474">
        <v>0</v>
      </c>
      <c r="AG119" s="487">
        <f t="shared" si="5"/>
        <v>5</v>
      </c>
      <c r="AH119" s="538">
        <v>0</v>
      </c>
      <c r="AI119" s="481">
        <v>0</v>
      </c>
      <c r="AJ119" s="508">
        <v>0</v>
      </c>
      <c r="AK119" s="472">
        <v>0</v>
      </c>
      <c r="AL119" s="473">
        <v>0</v>
      </c>
      <c r="AM119" s="473">
        <v>0</v>
      </c>
      <c r="AN119" s="471">
        <v>0</v>
      </c>
      <c r="AO119" s="474"/>
      <c r="AP119" s="475"/>
      <c r="AQ119" s="475"/>
      <c r="AR119" s="475"/>
      <c r="AS119" s="474"/>
      <c r="AT119" s="527">
        <f t="shared" si="6"/>
        <v>0</v>
      </c>
      <c r="AU119" s="480">
        <f t="shared" si="7"/>
        <v>10</v>
      </c>
    </row>
    <row r="120" spans="2:47" ht="18" customHeight="1" x14ac:dyDescent="0.2">
      <c r="B120" s="428">
        <v>114</v>
      </c>
      <c r="C120" s="440" t="s">
        <v>161</v>
      </c>
      <c r="D120" s="453">
        <v>0</v>
      </c>
      <c r="E120" s="513">
        <v>0</v>
      </c>
      <c r="F120" s="508">
        <v>5</v>
      </c>
      <c r="G120" s="509">
        <v>0</v>
      </c>
      <c r="H120" s="510">
        <v>0</v>
      </c>
      <c r="I120" s="513">
        <v>0</v>
      </c>
      <c r="J120" s="508">
        <v>0</v>
      </c>
      <c r="K120" s="511">
        <v>0</v>
      </c>
      <c r="L120" s="512">
        <v>0</v>
      </c>
      <c r="M120" s="508">
        <v>0</v>
      </c>
      <c r="N120" s="513">
        <v>0</v>
      </c>
      <c r="O120" s="508">
        <v>0</v>
      </c>
      <c r="P120" s="508">
        <v>0</v>
      </c>
      <c r="Q120" s="511">
        <v>0</v>
      </c>
      <c r="R120" s="520">
        <f t="shared" si="9"/>
        <v>5</v>
      </c>
      <c r="S120" s="543">
        <v>0</v>
      </c>
      <c r="T120" s="481">
        <v>0</v>
      </c>
      <c r="U120" s="508">
        <v>5</v>
      </c>
      <c r="V120" s="471">
        <v>0</v>
      </c>
      <c r="W120" s="472">
        <v>0</v>
      </c>
      <c r="X120" s="473">
        <v>0</v>
      </c>
      <c r="Y120" s="473">
        <v>0</v>
      </c>
      <c r="Z120" s="474">
        <v>0</v>
      </c>
      <c r="AA120" s="475">
        <v>0</v>
      </c>
      <c r="AB120" s="473">
        <v>0</v>
      </c>
      <c r="AC120" s="473">
        <v>0</v>
      </c>
      <c r="AD120" s="473">
        <v>0</v>
      </c>
      <c r="AE120" s="473">
        <v>0</v>
      </c>
      <c r="AF120" s="474">
        <v>0</v>
      </c>
      <c r="AG120" s="487">
        <f t="shared" si="5"/>
        <v>5</v>
      </c>
      <c r="AH120" s="543">
        <v>0</v>
      </c>
      <c r="AI120" s="481">
        <v>0</v>
      </c>
      <c r="AJ120" s="508">
        <v>0</v>
      </c>
      <c r="AK120" s="472">
        <v>0</v>
      </c>
      <c r="AL120" s="473">
        <v>0</v>
      </c>
      <c r="AM120" s="473">
        <v>0</v>
      </c>
      <c r="AN120" s="471">
        <v>0</v>
      </c>
      <c r="AO120" s="474"/>
      <c r="AP120" s="475"/>
      <c r="AQ120" s="475"/>
      <c r="AR120" s="475"/>
      <c r="AS120" s="474"/>
      <c r="AT120" s="527">
        <f t="shared" si="6"/>
        <v>0</v>
      </c>
      <c r="AU120" s="480">
        <f t="shared" si="7"/>
        <v>10</v>
      </c>
    </row>
    <row r="121" spans="2:47" ht="18" customHeight="1" x14ac:dyDescent="0.2">
      <c r="B121" s="428">
        <v>115</v>
      </c>
      <c r="C121" s="440" t="s">
        <v>385</v>
      </c>
      <c r="D121" s="433">
        <v>0</v>
      </c>
      <c r="E121" s="481">
        <v>0</v>
      </c>
      <c r="F121" s="489">
        <v>0</v>
      </c>
      <c r="G121" s="490">
        <v>0</v>
      </c>
      <c r="H121" s="483">
        <v>0</v>
      </c>
      <c r="I121" s="481">
        <v>0</v>
      </c>
      <c r="J121" s="489">
        <v>0</v>
      </c>
      <c r="K121" s="491">
        <v>0</v>
      </c>
      <c r="L121" s="492">
        <v>0</v>
      </c>
      <c r="M121" s="489">
        <v>0</v>
      </c>
      <c r="N121" s="481">
        <v>0</v>
      </c>
      <c r="O121" s="489">
        <v>0</v>
      </c>
      <c r="P121" s="489">
        <v>0</v>
      </c>
      <c r="Q121" s="491">
        <v>0</v>
      </c>
      <c r="R121" s="516">
        <f t="shared" si="9"/>
        <v>0</v>
      </c>
      <c r="S121" s="486">
        <v>0</v>
      </c>
      <c r="T121" s="481">
        <v>0</v>
      </c>
      <c r="U121" s="489">
        <v>0</v>
      </c>
      <c r="V121" s="471">
        <v>0</v>
      </c>
      <c r="W121" s="472">
        <v>0</v>
      </c>
      <c r="X121" s="473">
        <v>0</v>
      </c>
      <c r="Y121" s="473">
        <v>0</v>
      </c>
      <c r="Z121" s="474">
        <v>0</v>
      </c>
      <c r="AA121" s="475">
        <v>0</v>
      </c>
      <c r="AB121" s="489">
        <v>0</v>
      </c>
      <c r="AC121" s="473">
        <v>0</v>
      </c>
      <c r="AD121" s="473">
        <v>0</v>
      </c>
      <c r="AE121" s="473">
        <v>0</v>
      </c>
      <c r="AF121" s="474">
        <v>0</v>
      </c>
      <c r="AG121" s="487">
        <f t="shared" si="5"/>
        <v>0</v>
      </c>
      <c r="AH121" s="486">
        <v>0</v>
      </c>
      <c r="AI121" s="481">
        <v>0</v>
      </c>
      <c r="AJ121" s="489">
        <v>0</v>
      </c>
      <c r="AK121" s="472">
        <v>0</v>
      </c>
      <c r="AL121" s="473">
        <v>0</v>
      </c>
      <c r="AM121" s="473">
        <v>5</v>
      </c>
      <c r="AN121" s="471">
        <v>5</v>
      </c>
      <c r="AO121" s="474"/>
      <c r="AP121" s="475"/>
      <c r="AQ121" s="475"/>
      <c r="AR121" s="475"/>
      <c r="AS121" s="474"/>
      <c r="AT121" s="527">
        <f t="shared" si="6"/>
        <v>10</v>
      </c>
      <c r="AU121" s="480">
        <f t="shared" si="7"/>
        <v>10</v>
      </c>
    </row>
    <row r="122" spans="2:47" ht="18" customHeight="1" x14ac:dyDescent="0.2">
      <c r="B122" s="428">
        <v>116</v>
      </c>
      <c r="C122" s="432" t="s">
        <v>166</v>
      </c>
      <c r="D122" s="433">
        <v>0</v>
      </c>
      <c r="E122" s="481">
        <v>5</v>
      </c>
      <c r="F122" s="489">
        <v>0</v>
      </c>
      <c r="G122" s="490">
        <v>0</v>
      </c>
      <c r="H122" s="483">
        <v>0</v>
      </c>
      <c r="I122" s="481">
        <v>0</v>
      </c>
      <c r="J122" s="489">
        <v>0</v>
      </c>
      <c r="K122" s="491">
        <v>0</v>
      </c>
      <c r="L122" s="492">
        <v>0</v>
      </c>
      <c r="M122" s="489">
        <v>0</v>
      </c>
      <c r="N122" s="481">
        <v>0</v>
      </c>
      <c r="O122" s="489">
        <v>0</v>
      </c>
      <c r="P122" s="489">
        <v>0</v>
      </c>
      <c r="Q122" s="491">
        <v>0</v>
      </c>
      <c r="R122" s="516">
        <f t="shared" si="9"/>
        <v>5</v>
      </c>
      <c r="S122" s="486">
        <v>0</v>
      </c>
      <c r="T122" s="481">
        <v>0</v>
      </c>
      <c r="U122" s="489">
        <v>0</v>
      </c>
      <c r="V122" s="471">
        <v>0</v>
      </c>
      <c r="W122" s="472">
        <v>0</v>
      </c>
      <c r="X122" s="473">
        <v>0</v>
      </c>
      <c r="Y122" s="473">
        <v>0</v>
      </c>
      <c r="Z122" s="474">
        <v>0</v>
      </c>
      <c r="AA122" s="475">
        <v>0</v>
      </c>
      <c r="AB122" s="489">
        <v>0</v>
      </c>
      <c r="AC122" s="473">
        <v>0</v>
      </c>
      <c r="AD122" s="473">
        <v>0</v>
      </c>
      <c r="AE122" s="473">
        <v>0</v>
      </c>
      <c r="AF122" s="474">
        <v>0</v>
      </c>
      <c r="AG122" s="487">
        <f t="shared" si="5"/>
        <v>0</v>
      </c>
      <c r="AH122" s="486">
        <v>0</v>
      </c>
      <c r="AI122" s="481">
        <v>0</v>
      </c>
      <c r="AJ122" s="489">
        <v>0</v>
      </c>
      <c r="AK122" s="472">
        <v>0</v>
      </c>
      <c r="AL122" s="473">
        <v>0</v>
      </c>
      <c r="AM122" s="473">
        <v>0</v>
      </c>
      <c r="AN122" s="471">
        <v>5</v>
      </c>
      <c r="AO122" s="474"/>
      <c r="AP122" s="475"/>
      <c r="AQ122" s="475"/>
      <c r="AR122" s="475"/>
      <c r="AS122" s="474"/>
      <c r="AT122" s="527">
        <f t="shared" si="6"/>
        <v>5</v>
      </c>
      <c r="AU122" s="480">
        <f t="shared" si="7"/>
        <v>10</v>
      </c>
    </row>
    <row r="123" spans="2:47" ht="18" customHeight="1" x14ac:dyDescent="0.2">
      <c r="B123" s="428">
        <v>117</v>
      </c>
      <c r="C123" s="455" t="s">
        <v>167</v>
      </c>
      <c r="D123" s="433">
        <v>0</v>
      </c>
      <c r="E123" s="481">
        <v>0</v>
      </c>
      <c r="F123" s="489">
        <v>5</v>
      </c>
      <c r="G123" s="490">
        <v>0</v>
      </c>
      <c r="H123" s="483">
        <v>0</v>
      </c>
      <c r="I123" s="481">
        <v>0</v>
      </c>
      <c r="J123" s="489">
        <v>0</v>
      </c>
      <c r="K123" s="491">
        <v>0</v>
      </c>
      <c r="L123" s="492">
        <v>0</v>
      </c>
      <c r="M123" s="489">
        <v>0</v>
      </c>
      <c r="N123" s="481">
        <v>0</v>
      </c>
      <c r="O123" s="489">
        <v>0</v>
      </c>
      <c r="P123" s="489">
        <v>0</v>
      </c>
      <c r="Q123" s="491">
        <v>0</v>
      </c>
      <c r="R123" s="516">
        <f t="shared" si="9"/>
        <v>5</v>
      </c>
      <c r="S123" s="486">
        <v>0</v>
      </c>
      <c r="T123" s="481">
        <v>0</v>
      </c>
      <c r="U123" s="489">
        <v>0</v>
      </c>
      <c r="V123" s="471">
        <v>0</v>
      </c>
      <c r="W123" s="472">
        <v>0</v>
      </c>
      <c r="X123" s="473">
        <v>0</v>
      </c>
      <c r="Y123" s="473">
        <v>0</v>
      </c>
      <c r="Z123" s="474">
        <v>0</v>
      </c>
      <c r="AA123" s="475">
        <v>0</v>
      </c>
      <c r="AB123" s="489">
        <v>0</v>
      </c>
      <c r="AC123" s="473">
        <v>0</v>
      </c>
      <c r="AD123" s="473">
        <v>0</v>
      </c>
      <c r="AE123" s="473">
        <v>0</v>
      </c>
      <c r="AF123" s="474">
        <v>5</v>
      </c>
      <c r="AG123" s="487">
        <f t="shared" si="5"/>
        <v>5</v>
      </c>
      <c r="AH123" s="486">
        <v>0</v>
      </c>
      <c r="AI123" s="481">
        <v>0</v>
      </c>
      <c r="AJ123" s="489">
        <v>0</v>
      </c>
      <c r="AK123" s="472">
        <v>0</v>
      </c>
      <c r="AL123" s="473">
        <v>0</v>
      </c>
      <c r="AM123" s="473">
        <v>0</v>
      </c>
      <c r="AN123" s="471">
        <v>0</v>
      </c>
      <c r="AO123" s="474"/>
      <c r="AP123" s="475"/>
      <c r="AQ123" s="475"/>
      <c r="AR123" s="475"/>
      <c r="AS123" s="474"/>
      <c r="AT123" s="527">
        <f t="shared" si="6"/>
        <v>0</v>
      </c>
      <c r="AU123" s="480">
        <f t="shared" si="7"/>
        <v>10</v>
      </c>
    </row>
    <row r="124" spans="2:47" ht="18" customHeight="1" x14ac:dyDescent="0.2">
      <c r="B124" s="428">
        <v>118</v>
      </c>
      <c r="C124" s="455" t="s">
        <v>73</v>
      </c>
      <c r="D124" s="433">
        <v>5</v>
      </c>
      <c r="E124" s="481">
        <v>0</v>
      </c>
      <c r="F124" s="489">
        <v>0</v>
      </c>
      <c r="G124" s="490">
        <v>0</v>
      </c>
      <c r="H124" s="483">
        <v>5</v>
      </c>
      <c r="I124" s="481">
        <v>0</v>
      </c>
      <c r="J124" s="489">
        <v>0</v>
      </c>
      <c r="K124" s="491">
        <v>0</v>
      </c>
      <c r="L124" s="492">
        <v>0</v>
      </c>
      <c r="M124" s="489">
        <v>0</v>
      </c>
      <c r="N124" s="481">
        <v>0</v>
      </c>
      <c r="O124" s="489">
        <v>0</v>
      </c>
      <c r="P124" s="489">
        <v>0</v>
      </c>
      <c r="Q124" s="491">
        <v>0</v>
      </c>
      <c r="R124" s="516">
        <f t="shared" si="9"/>
        <v>10</v>
      </c>
      <c r="S124" s="493">
        <v>0</v>
      </c>
      <c r="T124" s="481">
        <v>0</v>
      </c>
      <c r="U124" s="489">
        <v>0</v>
      </c>
      <c r="V124" s="471">
        <v>0</v>
      </c>
      <c r="W124" s="472">
        <v>0</v>
      </c>
      <c r="X124" s="473">
        <v>0</v>
      </c>
      <c r="Y124" s="473">
        <v>0</v>
      </c>
      <c r="Z124" s="474">
        <v>0</v>
      </c>
      <c r="AA124" s="475">
        <v>0</v>
      </c>
      <c r="AB124" s="473">
        <v>0</v>
      </c>
      <c r="AC124" s="473">
        <v>0</v>
      </c>
      <c r="AD124" s="473">
        <v>0</v>
      </c>
      <c r="AE124" s="473">
        <v>0</v>
      </c>
      <c r="AF124" s="474">
        <v>0</v>
      </c>
      <c r="AG124" s="487">
        <f t="shared" si="5"/>
        <v>0</v>
      </c>
      <c r="AH124" s="493">
        <v>0</v>
      </c>
      <c r="AI124" s="481">
        <v>0</v>
      </c>
      <c r="AJ124" s="489">
        <v>0</v>
      </c>
      <c r="AK124" s="472">
        <v>0</v>
      </c>
      <c r="AL124" s="473">
        <v>0</v>
      </c>
      <c r="AM124" s="473">
        <v>0</v>
      </c>
      <c r="AN124" s="471">
        <v>0</v>
      </c>
      <c r="AO124" s="474"/>
      <c r="AP124" s="475"/>
      <c r="AQ124" s="475"/>
      <c r="AR124" s="475"/>
      <c r="AS124" s="474"/>
      <c r="AT124" s="527">
        <f t="shared" si="6"/>
        <v>0</v>
      </c>
      <c r="AU124" s="480">
        <f t="shared" si="7"/>
        <v>10</v>
      </c>
    </row>
    <row r="125" spans="2:47" ht="18" customHeight="1" x14ac:dyDescent="0.2">
      <c r="B125" s="428">
        <v>119</v>
      </c>
      <c r="C125" s="456" t="s">
        <v>195</v>
      </c>
      <c r="D125" s="433">
        <v>0</v>
      </c>
      <c r="E125" s="529">
        <v>0</v>
      </c>
      <c r="F125" s="529">
        <v>0</v>
      </c>
      <c r="G125" s="544">
        <v>0</v>
      </c>
      <c r="H125" s="486">
        <v>0</v>
      </c>
      <c r="I125" s="529">
        <v>0</v>
      </c>
      <c r="J125" s="529">
        <v>0</v>
      </c>
      <c r="K125" s="531">
        <v>0</v>
      </c>
      <c r="L125" s="532">
        <v>0</v>
      </c>
      <c r="M125" s="529">
        <v>0</v>
      </c>
      <c r="N125" s="529">
        <v>0</v>
      </c>
      <c r="O125" s="529">
        <v>0</v>
      </c>
      <c r="P125" s="529">
        <v>0</v>
      </c>
      <c r="Q125" s="531">
        <v>0</v>
      </c>
      <c r="R125" s="533">
        <v>0</v>
      </c>
      <c r="S125" s="486">
        <v>0</v>
      </c>
      <c r="T125" s="481">
        <v>0</v>
      </c>
      <c r="U125" s="489">
        <v>0</v>
      </c>
      <c r="V125" s="471">
        <v>0</v>
      </c>
      <c r="W125" s="472">
        <v>0</v>
      </c>
      <c r="X125" s="473">
        <v>5</v>
      </c>
      <c r="Y125" s="473">
        <v>0</v>
      </c>
      <c r="Z125" s="474">
        <v>0</v>
      </c>
      <c r="AA125" s="475">
        <v>0</v>
      </c>
      <c r="AB125" s="473">
        <v>0</v>
      </c>
      <c r="AC125" s="473">
        <v>0</v>
      </c>
      <c r="AD125" s="473">
        <v>0</v>
      </c>
      <c r="AE125" s="473">
        <v>0</v>
      </c>
      <c r="AF125" s="474">
        <v>0</v>
      </c>
      <c r="AG125" s="487">
        <f t="shared" si="5"/>
        <v>5</v>
      </c>
      <c r="AH125" s="486">
        <v>0</v>
      </c>
      <c r="AI125" s="481">
        <v>0</v>
      </c>
      <c r="AJ125" s="489">
        <v>0</v>
      </c>
      <c r="AK125" s="472">
        <v>0</v>
      </c>
      <c r="AL125" s="473">
        <v>0</v>
      </c>
      <c r="AM125" s="473">
        <v>0</v>
      </c>
      <c r="AN125" s="471">
        <v>0</v>
      </c>
      <c r="AO125" s="474"/>
      <c r="AP125" s="475"/>
      <c r="AQ125" s="475"/>
      <c r="AR125" s="475"/>
      <c r="AS125" s="474"/>
      <c r="AT125" s="527">
        <f t="shared" si="6"/>
        <v>0</v>
      </c>
      <c r="AU125" s="480">
        <f t="shared" si="7"/>
        <v>5</v>
      </c>
    </row>
    <row r="126" spans="2:47" ht="18" customHeight="1" x14ac:dyDescent="0.2">
      <c r="B126" s="428">
        <v>120</v>
      </c>
      <c r="C126" s="455" t="s">
        <v>179</v>
      </c>
      <c r="D126" s="433">
        <v>0</v>
      </c>
      <c r="E126" s="481">
        <v>0</v>
      </c>
      <c r="F126" s="481">
        <v>0</v>
      </c>
      <c r="G126" s="482">
        <v>0</v>
      </c>
      <c r="H126" s="483">
        <v>0</v>
      </c>
      <c r="I126" s="481">
        <v>0</v>
      </c>
      <c r="J126" s="481">
        <v>0</v>
      </c>
      <c r="K126" s="484">
        <v>0</v>
      </c>
      <c r="L126" s="485">
        <v>0</v>
      </c>
      <c r="M126" s="481">
        <v>0</v>
      </c>
      <c r="N126" s="481">
        <v>0</v>
      </c>
      <c r="O126" s="481">
        <v>0</v>
      </c>
      <c r="P126" s="481">
        <v>0</v>
      </c>
      <c r="Q126" s="484">
        <v>0</v>
      </c>
      <c r="R126" s="516">
        <v>5</v>
      </c>
      <c r="S126" s="486">
        <v>0</v>
      </c>
      <c r="T126" s="481">
        <v>0</v>
      </c>
      <c r="U126" s="489">
        <v>0</v>
      </c>
      <c r="V126" s="471">
        <v>0</v>
      </c>
      <c r="W126" s="472">
        <v>0</v>
      </c>
      <c r="X126" s="473">
        <v>0</v>
      </c>
      <c r="Y126" s="473">
        <v>0</v>
      </c>
      <c r="Z126" s="474">
        <v>0</v>
      </c>
      <c r="AA126" s="475">
        <v>0</v>
      </c>
      <c r="AB126" s="473">
        <v>0</v>
      </c>
      <c r="AC126" s="473">
        <v>0</v>
      </c>
      <c r="AD126" s="473">
        <v>0</v>
      </c>
      <c r="AE126" s="473">
        <v>0</v>
      </c>
      <c r="AF126" s="474">
        <v>0</v>
      </c>
      <c r="AG126" s="487">
        <f t="shared" si="5"/>
        <v>0</v>
      </c>
      <c r="AH126" s="486">
        <v>0</v>
      </c>
      <c r="AI126" s="481">
        <v>0</v>
      </c>
      <c r="AJ126" s="489">
        <v>0</v>
      </c>
      <c r="AK126" s="472">
        <v>0</v>
      </c>
      <c r="AL126" s="473">
        <v>0</v>
      </c>
      <c r="AM126" s="473">
        <v>0</v>
      </c>
      <c r="AN126" s="471">
        <v>0</v>
      </c>
      <c r="AO126" s="474"/>
      <c r="AP126" s="475"/>
      <c r="AQ126" s="475"/>
      <c r="AR126" s="475"/>
      <c r="AS126" s="474"/>
      <c r="AT126" s="527">
        <f t="shared" si="6"/>
        <v>0</v>
      </c>
      <c r="AU126" s="480">
        <f t="shared" si="7"/>
        <v>5</v>
      </c>
    </row>
    <row r="127" spans="2:47" ht="18" customHeight="1" x14ac:dyDescent="0.2">
      <c r="B127" s="428">
        <v>121</v>
      </c>
      <c r="C127" s="458" t="s">
        <v>201</v>
      </c>
      <c r="D127" s="433">
        <v>0</v>
      </c>
      <c r="E127" s="529">
        <v>0</v>
      </c>
      <c r="F127" s="529">
        <v>0</v>
      </c>
      <c r="G127" s="544">
        <v>0</v>
      </c>
      <c r="H127" s="486">
        <v>0</v>
      </c>
      <c r="I127" s="529">
        <v>0</v>
      </c>
      <c r="J127" s="529">
        <v>0</v>
      </c>
      <c r="K127" s="531">
        <v>0</v>
      </c>
      <c r="L127" s="532">
        <v>0</v>
      </c>
      <c r="M127" s="529">
        <v>0</v>
      </c>
      <c r="N127" s="529">
        <v>0</v>
      </c>
      <c r="O127" s="529">
        <v>0</v>
      </c>
      <c r="P127" s="529">
        <v>0</v>
      </c>
      <c r="Q127" s="531">
        <v>0</v>
      </c>
      <c r="R127" s="533">
        <v>0</v>
      </c>
      <c r="S127" s="486">
        <v>0</v>
      </c>
      <c r="T127" s="481">
        <v>0</v>
      </c>
      <c r="U127" s="489">
        <v>0</v>
      </c>
      <c r="V127" s="471">
        <v>0</v>
      </c>
      <c r="W127" s="472">
        <v>0</v>
      </c>
      <c r="X127" s="473">
        <v>5</v>
      </c>
      <c r="Y127" s="473">
        <v>0</v>
      </c>
      <c r="Z127" s="474">
        <v>0</v>
      </c>
      <c r="AA127" s="475">
        <v>0</v>
      </c>
      <c r="AB127" s="473">
        <v>0</v>
      </c>
      <c r="AC127" s="473">
        <v>0</v>
      </c>
      <c r="AD127" s="473">
        <v>0</v>
      </c>
      <c r="AE127" s="473">
        <v>0</v>
      </c>
      <c r="AF127" s="474">
        <v>0</v>
      </c>
      <c r="AG127" s="487">
        <f t="shared" si="5"/>
        <v>5</v>
      </c>
      <c r="AH127" s="486">
        <v>0</v>
      </c>
      <c r="AI127" s="481">
        <v>0</v>
      </c>
      <c r="AJ127" s="489">
        <v>0</v>
      </c>
      <c r="AK127" s="472">
        <v>0</v>
      </c>
      <c r="AL127" s="473">
        <v>0</v>
      </c>
      <c r="AM127" s="473">
        <v>0</v>
      </c>
      <c r="AN127" s="471">
        <v>0</v>
      </c>
      <c r="AO127" s="474"/>
      <c r="AP127" s="475"/>
      <c r="AQ127" s="475"/>
      <c r="AR127" s="475"/>
      <c r="AS127" s="474"/>
      <c r="AT127" s="527">
        <f t="shared" si="6"/>
        <v>0</v>
      </c>
      <c r="AU127" s="480">
        <f t="shared" si="7"/>
        <v>5</v>
      </c>
    </row>
    <row r="128" spans="2:47" ht="18" customHeight="1" x14ac:dyDescent="0.2">
      <c r="B128" s="428">
        <v>122</v>
      </c>
      <c r="C128" s="456" t="s">
        <v>377</v>
      </c>
      <c r="D128" s="433">
        <v>0</v>
      </c>
      <c r="E128" s="529">
        <v>0</v>
      </c>
      <c r="F128" s="529">
        <v>0</v>
      </c>
      <c r="G128" s="544">
        <v>0</v>
      </c>
      <c r="H128" s="486">
        <v>0</v>
      </c>
      <c r="I128" s="529">
        <v>0</v>
      </c>
      <c r="J128" s="529">
        <v>0</v>
      </c>
      <c r="K128" s="531">
        <v>0</v>
      </c>
      <c r="L128" s="532">
        <v>0</v>
      </c>
      <c r="M128" s="529">
        <v>0</v>
      </c>
      <c r="N128" s="529">
        <v>0</v>
      </c>
      <c r="O128" s="529">
        <v>0</v>
      </c>
      <c r="P128" s="529">
        <v>0</v>
      </c>
      <c r="Q128" s="531">
        <v>0</v>
      </c>
      <c r="R128" s="533">
        <v>0</v>
      </c>
      <c r="S128" s="486">
        <v>0</v>
      </c>
      <c r="T128" s="481">
        <v>0</v>
      </c>
      <c r="U128" s="489">
        <v>0</v>
      </c>
      <c r="V128" s="471">
        <v>0</v>
      </c>
      <c r="W128" s="472">
        <v>0</v>
      </c>
      <c r="X128" s="473">
        <v>0</v>
      </c>
      <c r="Y128" s="473">
        <v>0</v>
      </c>
      <c r="Z128" s="474">
        <v>0</v>
      </c>
      <c r="AA128" s="475">
        <v>0</v>
      </c>
      <c r="AB128" s="489">
        <v>0</v>
      </c>
      <c r="AC128" s="473">
        <v>0</v>
      </c>
      <c r="AD128" s="473">
        <v>0</v>
      </c>
      <c r="AE128" s="473">
        <v>0</v>
      </c>
      <c r="AF128" s="474">
        <v>0</v>
      </c>
      <c r="AG128" s="487">
        <f t="shared" si="5"/>
        <v>0</v>
      </c>
      <c r="AH128" s="486">
        <v>0</v>
      </c>
      <c r="AI128" s="481">
        <v>0</v>
      </c>
      <c r="AJ128" s="489">
        <v>5</v>
      </c>
      <c r="AK128" s="472">
        <v>0</v>
      </c>
      <c r="AL128" s="473">
        <v>0</v>
      </c>
      <c r="AM128" s="473">
        <v>0</v>
      </c>
      <c r="AN128" s="471">
        <v>0</v>
      </c>
      <c r="AO128" s="474"/>
      <c r="AP128" s="475"/>
      <c r="AQ128" s="475"/>
      <c r="AR128" s="475"/>
      <c r="AS128" s="474"/>
      <c r="AT128" s="527">
        <f t="shared" si="6"/>
        <v>5</v>
      </c>
      <c r="AU128" s="480">
        <f t="shared" si="7"/>
        <v>5</v>
      </c>
    </row>
    <row r="129" spans="2:47" ht="18" customHeight="1" x14ac:dyDescent="0.2">
      <c r="B129" s="428">
        <v>123</v>
      </c>
      <c r="C129" s="455" t="s">
        <v>368</v>
      </c>
      <c r="D129" s="433">
        <v>0</v>
      </c>
      <c r="E129" s="481">
        <v>0</v>
      </c>
      <c r="F129" s="489">
        <v>0</v>
      </c>
      <c r="G129" s="490">
        <v>0</v>
      </c>
      <c r="H129" s="485">
        <v>0</v>
      </c>
      <c r="I129" s="481">
        <v>0</v>
      </c>
      <c r="J129" s="489">
        <v>0</v>
      </c>
      <c r="K129" s="490">
        <v>0</v>
      </c>
      <c r="L129" s="492">
        <v>0</v>
      </c>
      <c r="M129" s="489">
        <v>0</v>
      </c>
      <c r="N129" s="481">
        <v>0</v>
      </c>
      <c r="O129" s="489">
        <v>0</v>
      </c>
      <c r="P129" s="489">
        <v>0</v>
      </c>
      <c r="Q129" s="491">
        <v>0</v>
      </c>
      <c r="R129" s="516">
        <f>SUM(D129:Q129)</f>
        <v>0</v>
      </c>
      <c r="S129" s="493">
        <v>0</v>
      </c>
      <c r="T129" s="481">
        <v>0</v>
      </c>
      <c r="U129" s="489">
        <v>0</v>
      </c>
      <c r="V129" s="471">
        <v>0</v>
      </c>
      <c r="W129" s="472">
        <v>0</v>
      </c>
      <c r="X129" s="473">
        <v>0</v>
      </c>
      <c r="Y129" s="473">
        <v>0</v>
      </c>
      <c r="Z129" s="474">
        <v>0</v>
      </c>
      <c r="AA129" s="475">
        <v>0</v>
      </c>
      <c r="AB129" s="473">
        <v>0</v>
      </c>
      <c r="AC129" s="473">
        <v>0</v>
      </c>
      <c r="AD129" s="473">
        <v>0</v>
      </c>
      <c r="AE129" s="473">
        <v>0</v>
      </c>
      <c r="AF129" s="474">
        <v>0</v>
      </c>
      <c r="AG129" s="487">
        <f t="shared" si="5"/>
        <v>0</v>
      </c>
      <c r="AH129" s="493">
        <v>0</v>
      </c>
      <c r="AI129" s="481">
        <v>0</v>
      </c>
      <c r="AJ129" s="489">
        <v>0</v>
      </c>
      <c r="AK129" s="472">
        <v>0</v>
      </c>
      <c r="AL129" s="473">
        <v>5</v>
      </c>
      <c r="AM129" s="473">
        <v>0</v>
      </c>
      <c r="AN129" s="471">
        <v>0</v>
      </c>
      <c r="AO129" s="474"/>
      <c r="AP129" s="475"/>
      <c r="AQ129" s="475"/>
      <c r="AR129" s="475"/>
      <c r="AS129" s="474"/>
      <c r="AT129" s="527">
        <f t="shared" si="6"/>
        <v>5</v>
      </c>
      <c r="AU129" s="480">
        <f t="shared" si="7"/>
        <v>5</v>
      </c>
    </row>
    <row r="130" spans="2:47" ht="18" customHeight="1" x14ac:dyDescent="0.2">
      <c r="B130" s="428">
        <v>124</v>
      </c>
      <c r="C130" s="455" t="s">
        <v>193</v>
      </c>
      <c r="D130" s="433">
        <v>0</v>
      </c>
      <c r="E130" s="529">
        <v>0</v>
      </c>
      <c r="F130" s="529">
        <v>0</v>
      </c>
      <c r="G130" s="544">
        <v>0</v>
      </c>
      <c r="H130" s="532">
        <v>0</v>
      </c>
      <c r="I130" s="529">
        <v>0</v>
      </c>
      <c r="J130" s="529">
        <v>0</v>
      </c>
      <c r="K130" s="544">
        <v>0</v>
      </c>
      <c r="L130" s="532">
        <v>0</v>
      </c>
      <c r="M130" s="529">
        <v>0</v>
      </c>
      <c r="N130" s="529">
        <v>0</v>
      </c>
      <c r="O130" s="529">
        <v>0</v>
      </c>
      <c r="P130" s="529">
        <v>0</v>
      </c>
      <c r="Q130" s="531">
        <v>0</v>
      </c>
      <c r="R130" s="533">
        <v>0</v>
      </c>
      <c r="S130" s="486">
        <v>0</v>
      </c>
      <c r="T130" s="481">
        <v>5</v>
      </c>
      <c r="U130" s="489">
        <v>0</v>
      </c>
      <c r="V130" s="471">
        <v>0</v>
      </c>
      <c r="W130" s="472">
        <v>0</v>
      </c>
      <c r="X130" s="473">
        <v>0</v>
      </c>
      <c r="Y130" s="473">
        <v>0</v>
      </c>
      <c r="Z130" s="474">
        <v>0</v>
      </c>
      <c r="AA130" s="475">
        <v>0</v>
      </c>
      <c r="AB130" s="489">
        <v>0</v>
      </c>
      <c r="AC130" s="473">
        <v>0</v>
      </c>
      <c r="AD130" s="473">
        <v>0</v>
      </c>
      <c r="AE130" s="473">
        <v>0</v>
      </c>
      <c r="AF130" s="474">
        <v>0</v>
      </c>
      <c r="AG130" s="487">
        <f t="shared" si="5"/>
        <v>5</v>
      </c>
      <c r="AH130" s="486">
        <v>0</v>
      </c>
      <c r="AI130" s="481">
        <v>0</v>
      </c>
      <c r="AJ130" s="489">
        <v>0</v>
      </c>
      <c r="AK130" s="472">
        <v>0</v>
      </c>
      <c r="AL130" s="473">
        <v>0</v>
      </c>
      <c r="AM130" s="473">
        <v>0</v>
      </c>
      <c r="AN130" s="471">
        <v>0</v>
      </c>
      <c r="AO130" s="474"/>
      <c r="AP130" s="475"/>
      <c r="AQ130" s="475"/>
      <c r="AR130" s="475"/>
      <c r="AS130" s="474"/>
      <c r="AT130" s="527">
        <f t="shared" si="6"/>
        <v>0</v>
      </c>
      <c r="AU130" s="480">
        <f t="shared" si="7"/>
        <v>5</v>
      </c>
    </row>
    <row r="131" spans="2:47" ht="18" customHeight="1" x14ac:dyDescent="0.2">
      <c r="B131" s="428">
        <v>125</v>
      </c>
      <c r="C131" s="459" t="s">
        <v>163</v>
      </c>
      <c r="D131" s="434">
        <v>0</v>
      </c>
      <c r="E131" s="481">
        <v>0</v>
      </c>
      <c r="F131" s="489">
        <v>0</v>
      </c>
      <c r="G131" s="490">
        <v>0</v>
      </c>
      <c r="H131" s="485">
        <v>5</v>
      </c>
      <c r="I131" s="481">
        <v>0</v>
      </c>
      <c r="J131" s="489">
        <v>0</v>
      </c>
      <c r="K131" s="490">
        <v>0</v>
      </c>
      <c r="L131" s="492">
        <v>0</v>
      </c>
      <c r="M131" s="489">
        <v>0</v>
      </c>
      <c r="N131" s="481">
        <v>0</v>
      </c>
      <c r="O131" s="489">
        <v>0</v>
      </c>
      <c r="P131" s="489">
        <v>0</v>
      </c>
      <c r="Q131" s="491">
        <v>0</v>
      </c>
      <c r="R131" s="516">
        <f>SUM(D131:Q131)</f>
        <v>5</v>
      </c>
      <c r="S131" s="486">
        <v>0</v>
      </c>
      <c r="T131" s="481">
        <v>0</v>
      </c>
      <c r="U131" s="489">
        <v>0</v>
      </c>
      <c r="V131" s="471">
        <v>0</v>
      </c>
      <c r="W131" s="472">
        <v>0</v>
      </c>
      <c r="X131" s="473">
        <v>0</v>
      </c>
      <c r="Y131" s="473">
        <v>0</v>
      </c>
      <c r="Z131" s="474">
        <v>0</v>
      </c>
      <c r="AA131" s="475">
        <v>0</v>
      </c>
      <c r="AB131" s="489">
        <v>0</v>
      </c>
      <c r="AC131" s="473">
        <v>0</v>
      </c>
      <c r="AD131" s="473">
        <v>0</v>
      </c>
      <c r="AE131" s="473">
        <v>0</v>
      </c>
      <c r="AF131" s="474">
        <v>0</v>
      </c>
      <c r="AG131" s="488">
        <f t="shared" si="5"/>
        <v>0</v>
      </c>
      <c r="AH131" s="486">
        <v>0</v>
      </c>
      <c r="AI131" s="481">
        <v>0</v>
      </c>
      <c r="AJ131" s="489">
        <v>0</v>
      </c>
      <c r="AK131" s="472">
        <v>0</v>
      </c>
      <c r="AL131" s="473">
        <v>0</v>
      </c>
      <c r="AM131" s="473">
        <v>0</v>
      </c>
      <c r="AN131" s="471">
        <v>0</v>
      </c>
      <c r="AO131" s="474"/>
      <c r="AP131" s="475"/>
      <c r="AQ131" s="475"/>
      <c r="AR131" s="475"/>
      <c r="AS131" s="474"/>
      <c r="AT131" s="527">
        <f t="shared" si="6"/>
        <v>0</v>
      </c>
      <c r="AU131" s="480">
        <f t="shared" si="7"/>
        <v>5</v>
      </c>
    </row>
    <row r="132" spans="2:47" ht="18" customHeight="1" x14ac:dyDescent="0.2">
      <c r="B132" s="428">
        <v>126</v>
      </c>
      <c r="C132" s="458" t="s">
        <v>202</v>
      </c>
      <c r="D132" s="433">
        <v>0</v>
      </c>
      <c r="E132" s="529">
        <v>0</v>
      </c>
      <c r="F132" s="529">
        <v>0</v>
      </c>
      <c r="G132" s="544">
        <v>0</v>
      </c>
      <c r="H132" s="532">
        <v>0</v>
      </c>
      <c r="I132" s="529">
        <v>0</v>
      </c>
      <c r="J132" s="529">
        <v>0</v>
      </c>
      <c r="K132" s="544">
        <v>0</v>
      </c>
      <c r="L132" s="532">
        <v>0</v>
      </c>
      <c r="M132" s="529">
        <v>0</v>
      </c>
      <c r="N132" s="529">
        <v>0</v>
      </c>
      <c r="O132" s="529">
        <v>0</v>
      </c>
      <c r="P132" s="529">
        <v>0</v>
      </c>
      <c r="Q132" s="531">
        <v>0</v>
      </c>
      <c r="R132" s="533">
        <v>0</v>
      </c>
      <c r="S132" s="486">
        <v>0</v>
      </c>
      <c r="T132" s="481">
        <v>0</v>
      </c>
      <c r="U132" s="489">
        <v>0</v>
      </c>
      <c r="V132" s="471">
        <v>0</v>
      </c>
      <c r="W132" s="472">
        <v>0</v>
      </c>
      <c r="X132" s="473">
        <v>5</v>
      </c>
      <c r="Y132" s="473">
        <v>0</v>
      </c>
      <c r="Z132" s="474">
        <v>0</v>
      </c>
      <c r="AA132" s="475">
        <v>0</v>
      </c>
      <c r="AB132" s="489">
        <v>0</v>
      </c>
      <c r="AC132" s="473">
        <v>0</v>
      </c>
      <c r="AD132" s="473">
        <v>0</v>
      </c>
      <c r="AE132" s="473">
        <v>0</v>
      </c>
      <c r="AF132" s="474">
        <v>0</v>
      </c>
      <c r="AG132" s="488">
        <f t="shared" si="5"/>
        <v>5</v>
      </c>
      <c r="AH132" s="486">
        <v>0</v>
      </c>
      <c r="AI132" s="481">
        <v>0</v>
      </c>
      <c r="AJ132" s="489">
        <v>0</v>
      </c>
      <c r="AK132" s="472">
        <v>0</v>
      </c>
      <c r="AL132" s="473">
        <v>0</v>
      </c>
      <c r="AM132" s="473">
        <v>0</v>
      </c>
      <c r="AN132" s="471">
        <v>0</v>
      </c>
      <c r="AO132" s="474"/>
      <c r="AP132" s="475"/>
      <c r="AQ132" s="475"/>
      <c r="AR132" s="475"/>
      <c r="AS132" s="474"/>
      <c r="AT132" s="527">
        <f t="shared" si="6"/>
        <v>0</v>
      </c>
      <c r="AU132" s="480">
        <f t="shared" si="7"/>
        <v>5</v>
      </c>
    </row>
    <row r="133" spans="2:47" ht="18" customHeight="1" x14ac:dyDescent="0.2">
      <c r="B133" s="428">
        <v>127</v>
      </c>
      <c r="C133" s="456" t="s">
        <v>198</v>
      </c>
      <c r="D133" s="433">
        <v>0</v>
      </c>
      <c r="E133" s="529">
        <v>0</v>
      </c>
      <c r="F133" s="529">
        <v>0</v>
      </c>
      <c r="G133" s="544">
        <v>0</v>
      </c>
      <c r="H133" s="532">
        <v>0</v>
      </c>
      <c r="I133" s="529">
        <v>0</v>
      </c>
      <c r="J133" s="529">
        <v>0</v>
      </c>
      <c r="K133" s="544">
        <v>0</v>
      </c>
      <c r="L133" s="532">
        <v>0</v>
      </c>
      <c r="M133" s="529">
        <v>0</v>
      </c>
      <c r="N133" s="529">
        <v>0</v>
      </c>
      <c r="O133" s="529">
        <v>0</v>
      </c>
      <c r="P133" s="529">
        <v>0</v>
      </c>
      <c r="Q133" s="531">
        <v>0</v>
      </c>
      <c r="R133" s="533">
        <v>0</v>
      </c>
      <c r="S133" s="486">
        <v>0</v>
      </c>
      <c r="T133" s="481">
        <v>0</v>
      </c>
      <c r="U133" s="489">
        <v>0</v>
      </c>
      <c r="V133" s="471">
        <v>0</v>
      </c>
      <c r="W133" s="472">
        <v>5</v>
      </c>
      <c r="X133" s="473">
        <v>0</v>
      </c>
      <c r="Y133" s="473">
        <v>0</v>
      </c>
      <c r="Z133" s="474">
        <v>0</v>
      </c>
      <c r="AA133" s="475">
        <v>0</v>
      </c>
      <c r="AB133" s="489">
        <v>0</v>
      </c>
      <c r="AC133" s="473">
        <v>0</v>
      </c>
      <c r="AD133" s="473">
        <v>0</v>
      </c>
      <c r="AE133" s="473">
        <v>0</v>
      </c>
      <c r="AF133" s="474">
        <v>0</v>
      </c>
      <c r="AG133" s="488">
        <f t="shared" si="5"/>
        <v>5</v>
      </c>
      <c r="AH133" s="486">
        <v>0</v>
      </c>
      <c r="AI133" s="481">
        <v>0</v>
      </c>
      <c r="AJ133" s="489">
        <v>0</v>
      </c>
      <c r="AK133" s="472">
        <v>0</v>
      </c>
      <c r="AL133" s="473">
        <v>0</v>
      </c>
      <c r="AM133" s="473">
        <v>0</v>
      </c>
      <c r="AN133" s="473">
        <v>0</v>
      </c>
      <c r="AO133" s="474"/>
      <c r="AP133" s="475"/>
      <c r="AQ133" s="473"/>
      <c r="AR133" s="473"/>
      <c r="AS133" s="471"/>
      <c r="AT133" s="527">
        <f t="shared" si="6"/>
        <v>0</v>
      </c>
      <c r="AU133" s="488">
        <f t="shared" si="7"/>
        <v>5</v>
      </c>
    </row>
    <row r="134" spans="2:47" ht="18" customHeight="1" thickBot="1" x14ac:dyDescent="0.25">
      <c r="B134" s="460">
        <v>128</v>
      </c>
      <c r="C134" s="461" t="s">
        <v>97</v>
      </c>
      <c r="D134" s="462">
        <v>0</v>
      </c>
      <c r="E134" s="545">
        <v>0</v>
      </c>
      <c r="F134" s="546">
        <v>8</v>
      </c>
      <c r="G134" s="547">
        <v>0</v>
      </c>
      <c r="H134" s="548">
        <v>0</v>
      </c>
      <c r="I134" s="545">
        <v>0</v>
      </c>
      <c r="J134" s="546">
        <v>5</v>
      </c>
      <c r="K134" s="547">
        <v>0</v>
      </c>
      <c r="L134" s="549">
        <v>22</v>
      </c>
      <c r="M134" s="546">
        <v>0</v>
      </c>
      <c r="N134" s="545">
        <v>0</v>
      </c>
      <c r="O134" s="546">
        <v>0</v>
      </c>
      <c r="P134" s="546">
        <v>0</v>
      </c>
      <c r="Q134" s="550">
        <v>0</v>
      </c>
      <c r="R134" s="551">
        <f>SUM(D134:Q134)</f>
        <v>35</v>
      </c>
      <c r="S134" s="552">
        <v>0</v>
      </c>
      <c r="T134" s="545">
        <v>0</v>
      </c>
      <c r="U134" s="546">
        <v>0</v>
      </c>
      <c r="V134" s="553">
        <v>0</v>
      </c>
      <c r="W134" s="554">
        <v>0</v>
      </c>
      <c r="X134" s="555">
        <v>0</v>
      </c>
      <c r="Y134" s="555">
        <v>5</v>
      </c>
      <c r="Z134" s="556">
        <v>0</v>
      </c>
      <c r="AA134" s="557">
        <v>0</v>
      </c>
      <c r="AB134" s="555">
        <v>0</v>
      </c>
      <c r="AC134" s="555">
        <v>0</v>
      </c>
      <c r="AD134" s="555">
        <v>0</v>
      </c>
      <c r="AE134" s="555">
        <v>0</v>
      </c>
      <c r="AF134" s="556">
        <v>0</v>
      </c>
      <c r="AG134" s="558">
        <f t="shared" si="5"/>
        <v>5</v>
      </c>
      <c r="AH134" s="552">
        <v>0</v>
      </c>
      <c r="AI134" s="545">
        <v>0</v>
      </c>
      <c r="AJ134" s="546">
        <v>0</v>
      </c>
      <c r="AK134" s="554">
        <v>0</v>
      </c>
      <c r="AL134" s="555">
        <v>5</v>
      </c>
      <c r="AM134" s="555">
        <v>0</v>
      </c>
      <c r="AN134" s="553">
        <v>0</v>
      </c>
      <c r="AO134" s="556"/>
      <c r="AP134" s="557"/>
      <c r="AQ134" s="557"/>
      <c r="AR134" s="557"/>
      <c r="AS134" s="556"/>
      <c r="AT134" s="558">
        <f t="shared" si="6"/>
        <v>5</v>
      </c>
      <c r="AU134" s="559">
        <v>5</v>
      </c>
    </row>
    <row r="135" spans="2:47" ht="13.5" thickTop="1" x14ac:dyDescent="0.2">
      <c r="AP135" s="312"/>
      <c r="AQ135" s="312"/>
      <c r="AR135" s="312"/>
      <c r="AS135" s="312"/>
      <c r="AT135" s="312"/>
    </row>
  </sheetData>
  <mergeCells count="17">
    <mergeCell ref="AP4:AS4"/>
    <mergeCell ref="AT4:AT5"/>
    <mergeCell ref="AU4:AU5"/>
    <mergeCell ref="S4:V4"/>
    <mergeCell ref="W4:Z4"/>
    <mergeCell ref="AA4:AF4"/>
    <mergeCell ref="AG4:AG5"/>
    <mergeCell ref="AH4:AJ4"/>
    <mergeCell ref="AK4:AO4"/>
    <mergeCell ref="B3:C3"/>
    <mergeCell ref="D3:R3"/>
    <mergeCell ref="B4:B6"/>
    <mergeCell ref="C4:C6"/>
    <mergeCell ref="D4:G4"/>
    <mergeCell ref="H4:K4"/>
    <mergeCell ref="L4:Q4"/>
    <mergeCell ref="R4:R5"/>
  </mergeCells>
  <pageMargins left="0.31496062992125984" right="0.11811023622047245" top="0.35433070866141736" bottom="0.35433070866141736" header="0.31496062992125984" footer="0.31496062992125984"/>
  <pageSetup paperSize="9" scale="6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V131"/>
  <sheetViews>
    <sheetView topLeftCell="A3" zoomScale="75" zoomScaleNormal="75" workbookViewId="0">
      <selection activeCell="AA15" sqref="AA15"/>
    </sheetView>
  </sheetViews>
  <sheetFormatPr defaultRowHeight="12.75" x14ac:dyDescent="0.2"/>
  <cols>
    <col min="2" max="2" width="7" customWidth="1"/>
    <col min="3" max="3" width="28.42578125" customWidth="1"/>
    <col min="4" max="4" width="8.5703125" customWidth="1"/>
    <col min="5" max="5" width="8.140625" customWidth="1"/>
    <col min="6" max="6" width="8" customWidth="1"/>
    <col min="7" max="7" width="8.5703125" customWidth="1"/>
    <col min="8" max="8" width="8.140625" customWidth="1"/>
    <col min="9" max="13" width="8.5703125" customWidth="1"/>
    <col min="14" max="14" width="8" customWidth="1"/>
    <col min="15" max="15" width="8.5703125" customWidth="1"/>
    <col min="16" max="16" width="8.85546875" customWidth="1"/>
    <col min="17" max="17" width="8.5703125" style="168" bestFit="1" customWidth="1"/>
    <col min="18" max="18" width="12.42578125" customWidth="1"/>
    <col min="19" max="19" width="6.7109375" customWidth="1"/>
    <col min="20" max="20" width="26.5703125" customWidth="1"/>
    <col min="21" max="21" width="12" customWidth="1"/>
  </cols>
  <sheetData>
    <row r="2" spans="2:22" ht="13.5" thickBot="1" x14ac:dyDescent="0.25"/>
    <row r="3" spans="2:22" ht="125.25" customHeight="1" thickTop="1" thickBot="1" x14ac:dyDescent="0.25">
      <c r="B3" s="764"/>
      <c r="C3" s="765"/>
      <c r="D3" s="765"/>
      <c r="E3" s="765"/>
      <c r="F3" s="765"/>
      <c r="G3" s="765"/>
      <c r="H3" s="765"/>
      <c r="I3" s="765"/>
      <c r="J3" s="765"/>
      <c r="K3" s="765"/>
      <c r="L3" s="765"/>
      <c r="M3" s="765"/>
      <c r="N3" s="765"/>
      <c r="O3" s="765"/>
      <c r="P3" s="791"/>
      <c r="Q3" s="791"/>
      <c r="R3" s="792"/>
      <c r="S3" s="764"/>
      <c r="T3" s="765"/>
      <c r="U3" s="790"/>
    </row>
    <row r="4" spans="2:22" ht="16.5" customHeight="1" thickTop="1" thickBot="1" x14ac:dyDescent="0.25">
      <c r="B4" s="795" t="s">
        <v>102</v>
      </c>
      <c r="C4" s="798" t="s">
        <v>8</v>
      </c>
      <c r="D4" s="787" t="s">
        <v>180</v>
      </c>
      <c r="E4" s="779"/>
      <c r="F4" s="779"/>
      <c r="G4" s="780"/>
      <c r="H4" s="779" t="s">
        <v>20</v>
      </c>
      <c r="I4" s="779"/>
      <c r="J4" s="779"/>
      <c r="K4" s="786"/>
      <c r="L4" s="779" t="s">
        <v>181</v>
      </c>
      <c r="M4" s="779"/>
      <c r="N4" s="779"/>
      <c r="O4" s="779"/>
      <c r="P4" s="779"/>
      <c r="Q4" s="786"/>
      <c r="R4" s="793" t="s">
        <v>218</v>
      </c>
      <c r="S4" s="801" t="s">
        <v>102</v>
      </c>
      <c r="T4" s="804" t="s">
        <v>8</v>
      </c>
      <c r="U4" s="788" t="s">
        <v>190</v>
      </c>
    </row>
    <row r="5" spans="2:22" ht="15" customHeight="1" thickBot="1" x14ac:dyDescent="0.25">
      <c r="B5" s="796"/>
      <c r="C5" s="799"/>
      <c r="D5" s="372" t="s">
        <v>182</v>
      </c>
      <c r="E5" s="124" t="s">
        <v>185</v>
      </c>
      <c r="F5" s="125" t="s">
        <v>183</v>
      </c>
      <c r="G5" s="108" t="s">
        <v>184</v>
      </c>
      <c r="H5" s="192" t="s">
        <v>186</v>
      </c>
      <c r="I5" s="125" t="s">
        <v>187</v>
      </c>
      <c r="J5" s="108" t="s">
        <v>188</v>
      </c>
      <c r="K5" s="150" t="s">
        <v>203</v>
      </c>
      <c r="L5" s="126" t="s">
        <v>189</v>
      </c>
      <c r="M5" s="126" t="s">
        <v>209</v>
      </c>
      <c r="N5" s="107" t="s">
        <v>210</v>
      </c>
      <c r="O5" s="107" t="s">
        <v>211</v>
      </c>
      <c r="P5" s="199" t="s">
        <v>212</v>
      </c>
      <c r="Q5" s="199" t="s">
        <v>213</v>
      </c>
      <c r="R5" s="794"/>
      <c r="S5" s="802"/>
      <c r="T5" s="805"/>
      <c r="U5" s="789"/>
    </row>
    <row r="6" spans="2:22" ht="16.5" customHeight="1" thickBot="1" x14ac:dyDescent="0.25">
      <c r="B6" s="797"/>
      <c r="C6" s="800"/>
      <c r="D6" s="373" t="s">
        <v>120</v>
      </c>
      <c r="E6" s="141" t="s">
        <v>121</v>
      </c>
      <c r="F6" s="141" t="s">
        <v>122</v>
      </c>
      <c r="G6" s="142" t="s">
        <v>123</v>
      </c>
      <c r="H6" s="182" t="s">
        <v>121</v>
      </c>
      <c r="I6" s="171" t="s">
        <v>120</v>
      </c>
      <c r="J6" s="178" t="s">
        <v>123</v>
      </c>
      <c r="K6" s="173" t="s">
        <v>123</v>
      </c>
      <c r="L6" s="146" t="s">
        <v>123</v>
      </c>
      <c r="M6" s="147" t="s">
        <v>216</v>
      </c>
      <c r="N6" s="144" t="s">
        <v>122</v>
      </c>
      <c r="O6" s="200" t="s">
        <v>120</v>
      </c>
      <c r="P6" s="152" t="s">
        <v>215</v>
      </c>
      <c r="Q6" s="185" t="s">
        <v>216</v>
      </c>
      <c r="R6" s="184" t="s">
        <v>30</v>
      </c>
      <c r="S6" s="803"/>
      <c r="T6" s="806"/>
      <c r="U6" s="181" t="s">
        <v>30</v>
      </c>
    </row>
    <row r="7" spans="2:22" ht="15" thickTop="1" x14ac:dyDescent="0.2">
      <c r="B7" s="109">
        <v>1</v>
      </c>
      <c r="C7" s="359" t="s">
        <v>316</v>
      </c>
      <c r="D7" s="374">
        <v>5</v>
      </c>
      <c r="E7" s="127">
        <v>12</v>
      </c>
      <c r="F7" s="111">
        <v>14</v>
      </c>
      <c r="G7" s="191">
        <v>5</v>
      </c>
      <c r="H7" s="183">
        <v>5</v>
      </c>
      <c r="I7" s="163">
        <v>5</v>
      </c>
      <c r="J7" s="163">
        <v>5</v>
      </c>
      <c r="K7" s="112">
        <v>14</v>
      </c>
      <c r="L7" s="207">
        <v>5</v>
      </c>
      <c r="M7" s="208">
        <v>14</v>
      </c>
      <c r="N7" s="208">
        <v>5</v>
      </c>
      <c r="O7" s="208">
        <v>12</v>
      </c>
      <c r="P7" s="208">
        <v>10</v>
      </c>
      <c r="Q7" s="209">
        <v>5</v>
      </c>
      <c r="R7" s="205">
        <f t="shared" ref="R7:R53" si="0">SUM(D7:Q7)</f>
        <v>116</v>
      </c>
      <c r="S7" s="161">
        <v>1</v>
      </c>
      <c r="T7" s="157" t="s">
        <v>67</v>
      </c>
      <c r="U7" s="214">
        <v>205</v>
      </c>
      <c r="V7" s="151"/>
    </row>
    <row r="8" spans="2:22" ht="14.25" x14ac:dyDescent="0.2">
      <c r="B8" s="113">
        <v>2</v>
      </c>
      <c r="C8" s="360" t="s">
        <v>317</v>
      </c>
      <c r="D8" s="153">
        <v>0</v>
      </c>
      <c r="E8" s="128">
        <v>14</v>
      </c>
      <c r="F8" s="159">
        <v>12</v>
      </c>
      <c r="G8" s="191">
        <v>5</v>
      </c>
      <c r="H8" s="183">
        <v>10</v>
      </c>
      <c r="I8" s="163">
        <v>11</v>
      </c>
      <c r="J8" s="163">
        <v>15</v>
      </c>
      <c r="K8" s="116">
        <v>5</v>
      </c>
      <c r="L8" s="183">
        <v>5</v>
      </c>
      <c r="M8" s="163">
        <v>5</v>
      </c>
      <c r="N8" s="163">
        <v>5</v>
      </c>
      <c r="O8" s="163">
        <v>11</v>
      </c>
      <c r="P8" s="163">
        <v>0</v>
      </c>
      <c r="Q8" s="210">
        <v>5</v>
      </c>
      <c r="R8" s="202">
        <f t="shared" si="0"/>
        <v>103</v>
      </c>
      <c r="S8" s="160">
        <v>2</v>
      </c>
      <c r="T8" s="114" t="s">
        <v>33</v>
      </c>
      <c r="U8" s="203">
        <v>193</v>
      </c>
      <c r="V8" s="151"/>
    </row>
    <row r="9" spans="2:22" ht="14.25" x14ac:dyDescent="0.2">
      <c r="B9" s="113">
        <v>3</v>
      </c>
      <c r="C9" s="361" t="s">
        <v>318</v>
      </c>
      <c r="D9" s="153">
        <v>5</v>
      </c>
      <c r="E9" s="128">
        <v>8</v>
      </c>
      <c r="F9" s="159">
        <v>5</v>
      </c>
      <c r="G9" s="191">
        <v>14</v>
      </c>
      <c r="H9" s="183">
        <v>12</v>
      </c>
      <c r="I9" s="163">
        <v>5</v>
      </c>
      <c r="J9" s="163">
        <v>5</v>
      </c>
      <c r="K9" s="116">
        <v>5</v>
      </c>
      <c r="L9" s="183">
        <v>5</v>
      </c>
      <c r="M9" s="163">
        <v>10</v>
      </c>
      <c r="N9" s="163">
        <v>8</v>
      </c>
      <c r="O9" s="163">
        <v>0</v>
      </c>
      <c r="P9" s="163">
        <v>5</v>
      </c>
      <c r="Q9" s="210">
        <v>14</v>
      </c>
      <c r="R9" s="202">
        <f t="shared" si="0"/>
        <v>101</v>
      </c>
      <c r="S9" s="161">
        <v>3</v>
      </c>
      <c r="T9" s="158" t="s">
        <v>64</v>
      </c>
      <c r="U9" s="203">
        <v>187</v>
      </c>
      <c r="V9" s="151"/>
    </row>
    <row r="10" spans="2:22" ht="14.25" x14ac:dyDescent="0.2">
      <c r="B10" s="113">
        <v>4</v>
      </c>
      <c r="C10" s="361" t="s">
        <v>192</v>
      </c>
      <c r="D10" s="153">
        <v>5</v>
      </c>
      <c r="E10" s="128">
        <v>8</v>
      </c>
      <c r="F10" s="159">
        <v>5</v>
      </c>
      <c r="G10" s="191">
        <v>14</v>
      </c>
      <c r="H10" s="183">
        <v>0</v>
      </c>
      <c r="I10" s="163">
        <v>14</v>
      </c>
      <c r="J10" s="163">
        <v>13</v>
      </c>
      <c r="K10" s="116">
        <v>0</v>
      </c>
      <c r="L10" s="183">
        <v>0</v>
      </c>
      <c r="M10" s="163">
        <v>12</v>
      </c>
      <c r="N10" s="163">
        <v>5</v>
      </c>
      <c r="O10" s="163">
        <v>0</v>
      </c>
      <c r="P10" s="163">
        <v>0</v>
      </c>
      <c r="Q10" s="210">
        <v>0</v>
      </c>
      <c r="R10" s="202">
        <f t="shared" si="0"/>
        <v>76</v>
      </c>
      <c r="S10" s="160">
        <v>4</v>
      </c>
      <c r="T10" s="158" t="s">
        <v>48</v>
      </c>
      <c r="U10" s="203">
        <v>176</v>
      </c>
      <c r="V10" s="151"/>
    </row>
    <row r="11" spans="2:22" ht="14.25" x14ac:dyDescent="0.2">
      <c r="B11" s="113">
        <v>5</v>
      </c>
      <c r="C11" s="360" t="s">
        <v>48</v>
      </c>
      <c r="D11" s="153">
        <v>0</v>
      </c>
      <c r="E11" s="128">
        <v>5</v>
      </c>
      <c r="F11" s="115">
        <v>0</v>
      </c>
      <c r="G11" s="191">
        <v>0</v>
      </c>
      <c r="H11" s="183">
        <v>5</v>
      </c>
      <c r="I11" s="163">
        <v>13</v>
      </c>
      <c r="J11" s="163">
        <v>5</v>
      </c>
      <c r="K11" s="116">
        <v>10</v>
      </c>
      <c r="L11" s="183">
        <v>11</v>
      </c>
      <c r="M11" s="163">
        <v>5</v>
      </c>
      <c r="N11" s="163">
        <v>12</v>
      </c>
      <c r="O11" s="163">
        <v>0</v>
      </c>
      <c r="P11" s="163">
        <v>5</v>
      </c>
      <c r="Q11" s="210">
        <v>5</v>
      </c>
      <c r="R11" s="202">
        <f t="shared" si="0"/>
        <v>76</v>
      </c>
      <c r="S11" s="160">
        <v>5</v>
      </c>
      <c r="T11" s="114" t="s">
        <v>51</v>
      </c>
      <c r="U11" s="203">
        <v>173</v>
      </c>
      <c r="V11" s="151"/>
    </row>
    <row r="12" spans="2:22" ht="14.25" x14ac:dyDescent="0.2">
      <c r="B12" s="113">
        <v>6</v>
      </c>
      <c r="C12" s="361" t="s">
        <v>12</v>
      </c>
      <c r="D12" s="375">
        <v>5</v>
      </c>
      <c r="E12" s="128">
        <v>0</v>
      </c>
      <c r="F12" s="115">
        <v>0</v>
      </c>
      <c r="G12" s="191">
        <v>0</v>
      </c>
      <c r="H12" s="183">
        <v>5</v>
      </c>
      <c r="I12" s="163">
        <v>0</v>
      </c>
      <c r="J12" s="163">
        <v>5</v>
      </c>
      <c r="K12" s="116">
        <v>13</v>
      </c>
      <c r="L12" s="183">
        <v>12</v>
      </c>
      <c r="M12" s="163">
        <v>5</v>
      </c>
      <c r="N12" s="163">
        <v>5</v>
      </c>
      <c r="O12" s="163">
        <v>0</v>
      </c>
      <c r="P12" s="163">
        <v>12</v>
      </c>
      <c r="Q12" s="210">
        <v>12</v>
      </c>
      <c r="R12" s="202">
        <f t="shared" si="0"/>
        <v>74</v>
      </c>
      <c r="S12" s="161">
        <v>6</v>
      </c>
      <c r="T12" s="158" t="s">
        <v>50</v>
      </c>
      <c r="U12" s="203">
        <v>160</v>
      </c>
      <c r="V12" s="151"/>
    </row>
    <row r="13" spans="2:22" ht="14.25" x14ac:dyDescent="0.2">
      <c r="B13" s="113">
        <v>7</v>
      </c>
      <c r="C13" s="361" t="s">
        <v>11</v>
      </c>
      <c r="D13" s="153">
        <v>5</v>
      </c>
      <c r="E13" s="128">
        <v>12</v>
      </c>
      <c r="F13" s="115">
        <v>14</v>
      </c>
      <c r="G13" s="191">
        <v>5</v>
      </c>
      <c r="H13" s="183">
        <v>0</v>
      </c>
      <c r="I13" s="163">
        <v>5</v>
      </c>
      <c r="J13" s="163">
        <v>5</v>
      </c>
      <c r="K13" s="116">
        <v>0</v>
      </c>
      <c r="L13" s="183">
        <v>10</v>
      </c>
      <c r="M13" s="163">
        <v>0</v>
      </c>
      <c r="N13" s="163">
        <v>10</v>
      </c>
      <c r="O13" s="163">
        <v>0</v>
      </c>
      <c r="P13" s="163">
        <v>0</v>
      </c>
      <c r="Q13" s="210">
        <v>5</v>
      </c>
      <c r="R13" s="202">
        <f t="shared" si="0"/>
        <v>71</v>
      </c>
      <c r="S13" s="160">
        <v>7</v>
      </c>
      <c r="T13" s="114" t="s">
        <v>53</v>
      </c>
      <c r="U13" s="203">
        <v>159</v>
      </c>
      <c r="V13" s="151"/>
    </row>
    <row r="14" spans="2:22" ht="14.25" x14ac:dyDescent="0.2">
      <c r="B14" s="113">
        <v>8</v>
      </c>
      <c r="C14" s="362" t="s">
        <v>39</v>
      </c>
      <c r="D14" s="153">
        <v>5</v>
      </c>
      <c r="E14" s="128">
        <v>5</v>
      </c>
      <c r="F14" s="115">
        <v>0</v>
      </c>
      <c r="G14" s="191">
        <v>10</v>
      </c>
      <c r="H14" s="183">
        <v>0</v>
      </c>
      <c r="I14" s="163">
        <v>0</v>
      </c>
      <c r="J14" s="163">
        <v>10</v>
      </c>
      <c r="K14" s="116">
        <v>0</v>
      </c>
      <c r="L14" s="183">
        <v>15</v>
      </c>
      <c r="M14" s="163">
        <v>0</v>
      </c>
      <c r="N14" s="163">
        <v>10</v>
      </c>
      <c r="O14" s="163">
        <v>15</v>
      </c>
      <c r="P14" s="163">
        <v>0</v>
      </c>
      <c r="Q14" s="210">
        <v>0</v>
      </c>
      <c r="R14" s="202">
        <f t="shared" si="0"/>
        <v>70</v>
      </c>
      <c r="S14" s="160">
        <v>8</v>
      </c>
      <c r="T14" s="114" t="s">
        <v>74</v>
      </c>
      <c r="U14" s="203">
        <v>159</v>
      </c>
      <c r="V14" s="151"/>
    </row>
    <row r="15" spans="2:22" ht="14.25" x14ac:dyDescent="0.2">
      <c r="B15" s="113">
        <v>9</v>
      </c>
      <c r="C15" s="361" t="s">
        <v>53</v>
      </c>
      <c r="D15" s="153">
        <v>10</v>
      </c>
      <c r="E15" s="128">
        <v>0</v>
      </c>
      <c r="F15" s="115">
        <v>0</v>
      </c>
      <c r="G15" s="191">
        <v>0</v>
      </c>
      <c r="H15" s="183">
        <v>5</v>
      </c>
      <c r="I15" s="163">
        <v>0</v>
      </c>
      <c r="J15" s="163">
        <v>5</v>
      </c>
      <c r="K15" s="116">
        <v>5</v>
      </c>
      <c r="L15" s="183">
        <v>5</v>
      </c>
      <c r="M15" s="163">
        <v>5</v>
      </c>
      <c r="N15" s="163">
        <v>0</v>
      </c>
      <c r="O15" s="163">
        <v>14</v>
      </c>
      <c r="P15" s="163">
        <v>14</v>
      </c>
      <c r="Q15" s="210">
        <v>5</v>
      </c>
      <c r="R15" s="202">
        <f t="shared" si="0"/>
        <v>68</v>
      </c>
      <c r="S15" s="161">
        <v>9</v>
      </c>
      <c r="T15" s="114" t="s">
        <v>32</v>
      </c>
      <c r="U15" s="203">
        <v>157</v>
      </c>
      <c r="V15" s="151"/>
    </row>
    <row r="16" spans="2:22" ht="14.25" x14ac:dyDescent="0.2">
      <c r="B16" s="113">
        <v>10</v>
      </c>
      <c r="C16" s="361" t="s">
        <v>319</v>
      </c>
      <c r="D16" s="153">
        <v>0</v>
      </c>
      <c r="E16" s="128">
        <v>5</v>
      </c>
      <c r="F16" s="115">
        <v>5</v>
      </c>
      <c r="G16" s="191">
        <v>5</v>
      </c>
      <c r="H16" s="183">
        <v>5</v>
      </c>
      <c r="I16" s="163">
        <v>5</v>
      </c>
      <c r="J16" s="163">
        <v>5</v>
      </c>
      <c r="K16" s="116">
        <v>5</v>
      </c>
      <c r="L16" s="183">
        <v>5</v>
      </c>
      <c r="M16" s="163">
        <v>5</v>
      </c>
      <c r="N16" s="163">
        <v>12</v>
      </c>
      <c r="O16" s="163">
        <v>0</v>
      </c>
      <c r="P16" s="163">
        <v>5</v>
      </c>
      <c r="Q16" s="210">
        <v>5</v>
      </c>
      <c r="R16" s="202">
        <f t="shared" si="0"/>
        <v>67</v>
      </c>
      <c r="S16" s="160">
        <v>10</v>
      </c>
      <c r="T16" s="114" t="s">
        <v>12</v>
      </c>
      <c r="U16" s="203">
        <v>156</v>
      </c>
      <c r="V16" s="151"/>
    </row>
    <row r="17" spans="2:22" ht="14.25" x14ac:dyDescent="0.2">
      <c r="B17" s="113">
        <v>11</v>
      </c>
      <c r="C17" s="361" t="s">
        <v>32</v>
      </c>
      <c r="D17" s="153">
        <v>0</v>
      </c>
      <c r="E17" s="128">
        <v>0</v>
      </c>
      <c r="F17" s="115">
        <v>0</v>
      </c>
      <c r="G17" s="191">
        <v>0</v>
      </c>
      <c r="H17" s="183">
        <v>5</v>
      </c>
      <c r="I17" s="163">
        <v>10</v>
      </c>
      <c r="J17" s="163">
        <v>14</v>
      </c>
      <c r="K17" s="116">
        <v>5</v>
      </c>
      <c r="L17" s="183">
        <v>5</v>
      </c>
      <c r="M17" s="163">
        <v>5</v>
      </c>
      <c r="N17" s="163">
        <v>8</v>
      </c>
      <c r="O17" s="163">
        <v>5</v>
      </c>
      <c r="P17" s="163">
        <v>5</v>
      </c>
      <c r="Q17" s="210">
        <v>5</v>
      </c>
      <c r="R17" s="202">
        <f t="shared" si="0"/>
        <v>67</v>
      </c>
      <c r="S17" s="160">
        <v>11</v>
      </c>
      <c r="T17" s="114" t="s">
        <v>68</v>
      </c>
      <c r="U17" s="203">
        <v>150</v>
      </c>
      <c r="V17" s="151"/>
    </row>
    <row r="18" spans="2:22" ht="14.25" x14ac:dyDescent="0.2">
      <c r="B18" s="113">
        <v>12</v>
      </c>
      <c r="C18" s="361" t="s">
        <v>74</v>
      </c>
      <c r="D18" s="153">
        <v>5</v>
      </c>
      <c r="E18" s="128">
        <v>5</v>
      </c>
      <c r="F18" s="115">
        <v>5</v>
      </c>
      <c r="G18" s="191">
        <v>5</v>
      </c>
      <c r="H18" s="183">
        <v>5</v>
      </c>
      <c r="I18" s="163">
        <v>0</v>
      </c>
      <c r="J18" s="163">
        <v>5</v>
      </c>
      <c r="K18" s="116">
        <v>5</v>
      </c>
      <c r="L18" s="183">
        <v>5</v>
      </c>
      <c r="M18" s="163">
        <v>5</v>
      </c>
      <c r="N18" s="163">
        <v>0</v>
      </c>
      <c r="O18" s="163">
        <v>0</v>
      </c>
      <c r="P18" s="163">
        <v>5</v>
      </c>
      <c r="Q18" s="210">
        <v>14</v>
      </c>
      <c r="R18" s="202">
        <f t="shared" si="0"/>
        <v>64</v>
      </c>
      <c r="S18" s="161">
        <v>12</v>
      </c>
      <c r="T18" s="117" t="s">
        <v>39</v>
      </c>
      <c r="U18" s="203">
        <v>135</v>
      </c>
      <c r="V18" s="151"/>
    </row>
    <row r="19" spans="2:22" ht="14.25" x14ac:dyDescent="0.2">
      <c r="B19" s="113">
        <v>13</v>
      </c>
      <c r="C19" s="361" t="s">
        <v>59</v>
      </c>
      <c r="D19" s="153">
        <v>5</v>
      </c>
      <c r="E19" s="128">
        <v>12</v>
      </c>
      <c r="F19" s="115">
        <v>5</v>
      </c>
      <c r="G19" s="191">
        <v>5</v>
      </c>
      <c r="H19" s="183">
        <v>14</v>
      </c>
      <c r="I19" s="163">
        <v>0</v>
      </c>
      <c r="J19" s="163">
        <v>5</v>
      </c>
      <c r="K19" s="116">
        <v>0</v>
      </c>
      <c r="L19" s="183">
        <v>0</v>
      </c>
      <c r="M19" s="163">
        <v>5</v>
      </c>
      <c r="N19" s="163">
        <v>0</v>
      </c>
      <c r="O19" s="163">
        <v>0</v>
      </c>
      <c r="P19" s="163">
        <v>8</v>
      </c>
      <c r="Q19" s="210">
        <v>0</v>
      </c>
      <c r="R19" s="202">
        <f t="shared" si="0"/>
        <v>59</v>
      </c>
      <c r="S19" s="160">
        <v>13</v>
      </c>
      <c r="T19" s="114" t="s">
        <v>81</v>
      </c>
      <c r="U19" s="203">
        <v>134</v>
      </c>
      <c r="V19" s="151"/>
    </row>
    <row r="20" spans="2:22" ht="14.25" x14ac:dyDescent="0.2">
      <c r="B20" s="113">
        <v>14</v>
      </c>
      <c r="C20" s="360" t="s">
        <v>50</v>
      </c>
      <c r="D20" s="153">
        <v>5</v>
      </c>
      <c r="E20" s="128">
        <v>5</v>
      </c>
      <c r="F20" s="115">
        <v>0</v>
      </c>
      <c r="G20" s="191">
        <v>0</v>
      </c>
      <c r="H20" s="183">
        <v>14</v>
      </c>
      <c r="I20" s="163">
        <v>5</v>
      </c>
      <c r="J20" s="163">
        <v>0</v>
      </c>
      <c r="K20" s="116">
        <v>5</v>
      </c>
      <c r="L20" s="183">
        <v>5</v>
      </c>
      <c r="M20" s="163">
        <v>5</v>
      </c>
      <c r="N20" s="163">
        <v>5</v>
      </c>
      <c r="O20" s="163">
        <v>5</v>
      </c>
      <c r="P20" s="163">
        <v>0</v>
      </c>
      <c r="Q20" s="210">
        <v>5</v>
      </c>
      <c r="R20" s="202">
        <f t="shared" si="0"/>
        <v>59</v>
      </c>
      <c r="S20" s="160">
        <v>14</v>
      </c>
      <c r="T20" s="114" t="s">
        <v>124</v>
      </c>
      <c r="U20" s="203">
        <v>129</v>
      </c>
      <c r="V20" s="151"/>
    </row>
    <row r="21" spans="2:22" ht="14.25" x14ac:dyDescent="0.2">
      <c r="B21" s="113">
        <v>15</v>
      </c>
      <c r="C21" s="360" t="s">
        <v>64</v>
      </c>
      <c r="D21" s="153">
        <v>5</v>
      </c>
      <c r="E21" s="128">
        <v>0</v>
      </c>
      <c r="F21" s="115">
        <v>0</v>
      </c>
      <c r="G21" s="191">
        <v>5</v>
      </c>
      <c r="H21" s="183">
        <v>10</v>
      </c>
      <c r="I21" s="163">
        <v>5</v>
      </c>
      <c r="J21" s="163">
        <v>5</v>
      </c>
      <c r="K21" s="116">
        <v>5</v>
      </c>
      <c r="L21" s="183">
        <v>5</v>
      </c>
      <c r="M21" s="163">
        <v>5</v>
      </c>
      <c r="N21" s="163">
        <v>10</v>
      </c>
      <c r="O21" s="163">
        <v>0</v>
      </c>
      <c r="P21" s="163">
        <v>0</v>
      </c>
      <c r="Q21" s="210">
        <v>0</v>
      </c>
      <c r="R21" s="202">
        <f t="shared" si="0"/>
        <v>55</v>
      </c>
      <c r="S21" s="161">
        <v>15</v>
      </c>
      <c r="T21" s="114" t="s">
        <v>63</v>
      </c>
      <c r="U21" s="203">
        <v>121</v>
      </c>
      <c r="V21" s="151"/>
    </row>
    <row r="22" spans="2:22" ht="14.25" x14ac:dyDescent="0.2">
      <c r="B22" s="113">
        <v>16</v>
      </c>
      <c r="C22" s="361" t="s">
        <v>81</v>
      </c>
      <c r="D22" s="153">
        <v>0</v>
      </c>
      <c r="E22" s="128">
        <v>0</v>
      </c>
      <c r="F22" s="115">
        <v>0</v>
      </c>
      <c r="G22" s="191">
        <v>0</v>
      </c>
      <c r="H22" s="183">
        <v>12</v>
      </c>
      <c r="I22" s="163">
        <v>5</v>
      </c>
      <c r="J22" s="163">
        <v>0</v>
      </c>
      <c r="K22" s="116">
        <v>5</v>
      </c>
      <c r="L22" s="183">
        <v>13</v>
      </c>
      <c r="M22" s="163">
        <v>5</v>
      </c>
      <c r="N22" s="163">
        <v>10</v>
      </c>
      <c r="O22" s="163">
        <v>0</v>
      </c>
      <c r="P22" s="163">
        <v>0</v>
      </c>
      <c r="Q22" s="210">
        <v>5</v>
      </c>
      <c r="R22" s="202">
        <f t="shared" si="0"/>
        <v>55</v>
      </c>
      <c r="S22" s="160">
        <v>16</v>
      </c>
      <c r="T22" s="114" t="s">
        <v>11</v>
      </c>
      <c r="U22" s="203">
        <v>120</v>
      </c>
      <c r="V22" s="151"/>
    </row>
    <row r="23" spans="2:22" ht="14.25" x14ac:dyDescent="0.2">
      <c r="B23" s="113">
        <v>17</v>
      </c>
      <c r="C23" s="361" t="s">
        <v>44</v>
      </c>
      <c r="D23" s="153">
        <v>5</v>
      </c>
      <c r="E23" s="128">
        <v>10</v>
      </c>
      <c r="F23" s="115">
        <v>0</v>
      </c>
      <c r="G23" s="191">
        <v>5</v>
      </c>
      <c r="H23" s="183">
        <v>0</v>
      </c>
      <c r="I23" s="163">
        <v>5</v>
      </c>
      <c r="J23" s="163">
        <v>5</v>
      </c>
      <c r="K23" s="116">
        <v>5</v>
      </c>
      <c r="L23" s="183">
        <v>0</v>
      </c>
      <c r="M23" s="163">
        <v>14</v>
      </c>
      <c r="N23" s="163">
        <v>0</v>
      </c>
      <c r="O23" s="163">
        <v>0</v>
      </c>
      <c r="P23" s="163">
        <v>0</v>
      </c>
      <c r="Q23" s="210">
        <v>5</v>
      </c>
      <c r="R23" s="202">
        <f t="shared" si="0"/>
        <v>54</v>
      </c>
      <c r="S23" s="160">
        <v>17</v>
      </c>
      <c r="T23" s="114" t="s">
        <v>129</v>
      </c>
      <c r="U23" s="203">
        <v>117</v>
      </c>
      <c r="V23" s="151"/>
    </row>
    <row r="24" spans="2:22" ht="14.25" x14ac:dyDescent="0.2">
      <c r="B24" s="113">
        <v>18</v>
      </c>
      <c r="C24" s="361" t="s">
        <v>133</v>
      </c>
      <c r="D24" s="153">
        <v>11</v>
      </c>
      <c r="E24" s="128">
        <v>0</v>
      </c>
      <c r="F24" s="115">
        <v>5</v>
      </c>
      <c r="G24" s="191">
        <v>0</v>
      </c>
      <c r="H24" s="183">
        <v>0</v>
      </c>
      <c r="I24" s="163">
        <v>5</v>
      </c>
      <c r="J24" s="163">
        <v>5</v>
      </c>
      <c r="K24" s="116">
        <v>12</v>
      </c>
      <c r="L24" s="183">
        <v>0</v>
      </c>
      <c r="M24" s="163">
        <v>5</v>
      </c>
      <c r="N24" s="163">
        <v>5</v>
      </c>
      <c r="O24" s="163">
        <v>5</v>
      </c>
      <c r="P24" s="163">
        <v>0</v>
      </c>
      <c r="Q24" s="210">
        <v>0</v>
      </c>
      <c r="R24" s="202">
        <f t="shared" si="0"/>
        <v>53</v>
      </c>
      <c r="S24" s="161">
        <v>18</v>
      </c>
      <c r="T24" s="114" t="s">
        <v>49</v>
      </c>
      <c r="U24" s="203">
        <v>114</v>
      </c>
      <c r="V24" s="151"/>
    </row>
    <row r="25" spans="2:22" ht="14.25" x14ac:dyDescent="0.2">
      <c r="B25" s="113">
        <v>19</v>
      </c>
      <c r="C25" s="361" t="s">
        <v>124</v>
      </c>
      <c r="D25" s="153">
        <v>0</v>
      </c>
      <c r="E25" s="128">
        <v>0</v>
      </c>
      <c r="F25" s="115">
        <v>10</v>
      </c>
      <c r="G25" s="191">
        <v>12</v>
      </c>
      <c r="H25" s="183">
        <v>5</v>
      </c>
      <c r="I25" s="163">
        <v>0</v>
      </c>
      <c r="J25" s="163">
        <v>5</v>
      </c>
      <c r="K25" s="116">
        <v>5</v>
      </c>
      <c r="L25" s="183">
        <v>5</v>
      </c>
      <c r="M25" s="163">
        <v>0</v>
      </c>
      <c r="N25" s="163">
        <v>0</v>
      </c>
      <c r="O25" s="163">
        <v>0</v>
      </c>
      <c r="P25" s="163">
        <v>10</v>
      </c>
      <c r="Q25" s="210">
        <v>0</v>
      </c>
      <c r="R25" s="202">
        <f t="shared" si="0"/>
        <v>52</v>
      </c>
      <c r="S25" s="160">
        <v>19</v>
      </c>
      <c r="T25" s="114" t="s">
        <v>192</v>
      </c>
      <c r="U25" s="203">
        <v>111</v>
      </c>
      <c r="V25" s="151"/>
    </row>
    <row r="26" spans="2:22" ht="14.25" x14ac:dyDescent="0.2">
      <c r="B26" s="113">
        <v>20</v>
      </c>
      <c r="C26" s="361" t="s">
        <v>129</v>
      </c>
      <c r="D26" s="153">
        <v>0</v>
      </c>
      <c r="E26" s="128">
        <v>0</v>
      </c>
      <c r="F26" s="115">
        <v>0</v>
      </c>
      <c r="G26" s="191">
        <v>0</v>
      </c>
      <c r="H26" s="183">
        <v>5</v>
      </c>
      <c r="I26" s="163">
        <v>0</v>
      </c>
      <c r="J26" s="163">
        <v>5</v>
      </c>
      <c r="K26" s="116">
        <v>0</v>
      </c>
      <c r="L26" s="183">
        <v>5</v>
      </c>
      <c r="M26" s="163">
        <v>5</v>
      </c>
      <c r="N26" s="163">
        <v>5</v>
      </c>
      <c r="O26" s="163">
        <v>10</v>
      </c>
      <c r="P26" s="163">
        <v>10</v>
      </c>
      <c r="Q26" s="210">
        <v>5</v>
      </c>
      <c r="R26" s="202">
        <f t="shared" si="0"/>
        <v>50</v>
      </c>
      <c r="S26" s="160">
        <v>20</v>
      </c>
      <c r="T26" s="114" t="s">
        <v>44</v>
      </c>
      <c r="U26" s="203">
        <v>103</v>
      </c>
      <c r="V26" s="151"/>
    </row>
    <row r="27" spans="2:22" ht="14.25" x14ac:dyDescent="0.2">
      <c r="B27" s="113">
        <v>21</v>
      </c>
      <c r="C27" s="362" t="s">
        <v>101</v>
      </c>
      <c r="D27" s="153">
        <v>5</v>
      </c>
      <c r="E27" s="128">
        <v>0</v>
      </c>
      <c r="F27" s="115">
        <v>5</v>
      </c>
      <c r="G27" s="191">
        <v>5</v>
      </c>
      <c r="H27" s="183">
        <v>0</v>
      </c>
      <c r="I27" s="163">
        <v>5</v>
      </c>
      <c r="J27" s="163">
        <v>5</v>
      </c>
      <c r="K27" s="119">
        <v>5</v>
      </c>
      <c r="L27" s="183">
        <v>5</v>
      </c>
      <c r="M27" s="163">
        <v>5</v>
      </c>
      <c r="N27" s="163">
        <v>5</v>
      </c>
      <c r="O27" s="163">
        <v>0</v>
      </c>
      <c r="P27" s="163">
        <v>0</v>
      </c>
      <c r="Q27" s="210">
        <v>5</v>
      </c>
      <c r="R27" s="202">
        <f t="shared" si="0"/>
        <v>50</v>
      </c>
      <c r="S27" s="161">
        <v>21</v>
      </c>
      <c r="T27" s="114" t="s">
        <v>9</v>
      </c>
      <c r="U27" s="203">
        <v>102</v>
      </c>
      <c r="V27" s="151"/>
    </row>
    <row r="28" spans="2:22" ht="14.25" x14ac:dyDescent="0.2">
      <c r="B28" s="113">
        <v>22</v>
      </c>
      <c r="C28" s="361" t="s">
        <v>63</v>
      </c>
      <c r="D28" s="153">
        <v>0</v>
      </c>
      <c r="E28" s="128">
        <v>0</v>
      </c>
      <c r="F28" s="115">
        <v>0</v>
      </c>
      <c r="G28" s="191">
        <v>0</v>
      </c>
      <c r="H28" s="183">
        <v>5</v>
      </c>
      <c r="I28" s="163">
        <v>5</v>
      </c>
      <c r="J28" s="163">
        <v>11</v>
      </c>
      <c r="K28" s="116">
        <v>5</v>
      </c>
      <c r="L28" s="183">
        <v>5</v>
      </c>
      <c r="M28" s="163">
        <v>5</v>
      </c>
      <c r="N28" s="163">
        <v>5</v>
      </c>
      <c r="O28" s="163">
        <v>0</v>
      </c>
      <c r="P28" s="163">
        <v>0</v>
      </c>
      <c r="Q28" s="210">
        <v>5</v>
      </c>
      <c r="R28" s="202">
        <f t="shared" si="0"/>
        <v>46</v>
      </c>
      <c r="S28" s="160">
        <v>22</v>
      </c>
      <c r="T28" s="114" t="s">
        <v>133</v>
      </c>
      <c r="U28" s="203">
        <v>98</v>
      </c>
      <c r="V28" s="151"/>
    </row>
    <row r="29" spans="2:22" ht="14.25" x14ac:dyDescent="0.2">
      <c r="B29" s="113">
        <v>23</v>
      </c>
      <c r="C29" s="361" t="s">
        <v>9</v>
      </c>
      <c r="D29" s="153">
        <v>0</v>
      </c>
      <c r="E29" s="128">
        <v>0</v>
      </c>
      <c r="F29" s="115">
        <v>0</v>
      </c>
      <c r="G29" s="191">
        <v>0</v>
      </c>
      <c r="H29" s="183">
        <v>8</v>
      </c>
      <c r="I29" s="163">
        <v>5</v>
      </c>
      <c r="J29" s="163">
        <v>5</v>
      </c>
      <c r="K29" s="116">
        <v>0</v>
      </c>
      <c r="L29" s="183">
        <v>0</v>
      </c>
      <c r="M29" s="163">
        <v>5</v>
      </c>
      <c r="N29" s="163">
        <v>0</v>
      </c>
      <c r="O29" s="163">
        <v>0</v>
      </c>
      <c r="P29" s="163">
        <v>14</v>
      </c>
      <c r="Q29" s="210">
        <v>5</v>
      </c>
      <c r="R29" s="202">
        <f t="shared" si="0"/>
        <v>42</v>
      </c>
      <c r="S29" s="160">
        <v>23</v>
      </c>
      <c r="T29" s="114" t="s">
        <v>54</v>
      </c>
      <c r="U29" s="203">
        <v>91</v>
      </c>
      <c r="V29" s="151"/>
    </row>
    <row r="30" spans="2:22" ht="14.25" x14ac:dyDescent="0.2">
      <c r="B30" s="113">
        <v>24</v>
      </c>
      <c r="C30" s="361" t="s">
        <v>49</v>
      </c>
      <c r="D30" s="375">
        <v>0</v>
      </c>
      <c r="E30" s="128">
        <v>0</v>
      </c>
      <c r="F30" s="115">
        <v>0</v>
      </c>
      <c r="G30" s="191">
        <v>0</v>
      </c>
      <c r="H30" s="183">
        <v>5</v>
      </c>
      <c r="I30" s="163">
        <v>5</v>
      </c>
      <c r="J30" s="163">
        <v>5</v>
      </c>
      <c r="K30" s="116">
        <v>5</v>
      </c>
      <c r="L30" s="183">
        <v>5</v>
      </c>
      <c r="M30" s="163">
        <v>0</v>
      </c>
      <c r="N30" s="163">
        <v>5</v>
      </c>
      <c r="O30" s="163">
        <v>0</v>
      </c>
      <c r="P30" s="163">
        <v>5</v>
      </c>
      <c r="Q30" s="210">
        <v>5</v>
      </c>
      <c r="R30" s="202">
        <f t="shared" si="0"/>
        <v>40</v>
      </c>
      <c r="S30" s="161">
        <v>24</v>
      </c>
      <c r="T30" s="114" t="s">
        <v>99</v>
      </c>
      <c r="U30" s="203">
        <v>91</v>
      </c>
      <c r="V30" s="151"/>
    </row>
    <row r="31" spans="2:22" ht="14.25" x14ac:dyDescent="0.2">
      <c r="B31" s="113">
        <v>25</v>
      </c>
      <c r="C31" s="362" t="s">
        <v>199</v>
      </c>
      <c r="D31" s="153">
        <v>0</v>
      </c>
      <c r="E31" s="128">
        <v>0</v>
      </c>
      <c r="F31" s="128">
        <v>0</v>
      </c>
      <c r="G31" s="191">
        <v>0</v>
      </c>
      <c r="H31" s="183">
        <v>0</v>
      </c>
      <c r="I31" s="163">
        <v>15</v>
      </c>
      <c r="J31" s="163">
        <v>5</v>
      </c>
      <c r="K31" s="116">
        <v>0</v>
      </c>
      <c r="L31" s="183">
        <v>5</v>
      </c>
      <c r="M31" s="163">
        <v>0</v>
      </c>
      <c r="N31" s="163">
        <v>5</v>
      </c>
      <c r="O31" s="163">
        <v>5</v>
      </c>
      <c r="P31" s="163">
        <v>0</v>
      </c>
      <c r="Q31" s="210">
        <v>5</v>
      </c>
      <c r="R31" s="202">
        <f t="shared" si="0"/>
        <v>40</v>
      </c>
      <c r="S31" s="160">
        <v>25</v>
      </c>
      <c r="T31" s="117" t="s">
        <v>101</v>
      </c>
      <c r="U31" s="203">
        <v>90</v>
      </c>
      <c r="V31" s="151"/>
    </row>
    <row r="32" spans="2:22" ht="14.25" x14ac:dyDescent="0.2">
      <c r="B32" s="113">
        <v>26</v>
      </c>
      <c r="C32" s="361" t="s">
        <v>75</v>
      </c>
      <c r="D32" s="153">
        <v>0</v>
      </c>
      <c r="E32" s="128">
        <v>0</v>
      </c>
      <c r="F32" s="115">
        <v>0</v>
      </c>
      <c r="G32" s="191">
        <v>5</v>
      </c>
      <c r="H32" s="183">
        <v>5</v>
      </c>
      <c r="I32" s="163">
        <v>5</v>
      </c>
      <c r="J32" s="163">
        <v>0</v>
      </c>
      <c r="K32" s="119">
        <v>0</v>
      </c>
      <c r="L32" s="183">
        <v>5</v>
      </c>
      <c r="M32" s="163">
        <v>5</v>
      </c>
      <c r="N32" s="163">
        <v>5</v>
      </c>
      <c r="O32" s="163">
        <v>0</v>
      </c>
      <c r="P32" s="163">
        <v>5</v>
      </c>
      <c r="Q32" s="210">
        <v>5</v>
      </c>
      <c r="R32" s="202">
        <f t="shared" si="0"/>
        <v>40</v>
      </c>
      <c r="S32" s="160">
        <v>26</v>
      </c>
      <c r="T32" s="114" t="s">
        <v>85</v>
      </c>
      <c r="U32" s="203">
        <v>89</v>
      </c>
      <c r="V32" s="151"/>
    </row>
    <row r="33" spans="2:22" ht="14.25" x14ac:dyDescent="0.2">
      <c r="B33" s="113">
        <v>27</v>
      </c>
      <c r="C33" s="361" t="s">
        <v>77</v>
      </c>
      <c r="D33" s="153">
        <v>5</v>
      </c>
      <c r="E33" s="128">
        <v>0</v>
      </c>
      <c r="F33" s="115">
        <v>0</v>
      </c>
      <c r="G33" s="191">
        <v>0</v>
      </c>
      <c r="H33" s="183">
        <v>5</v>
      </c>
      <c r="I33" s="163">
        <v>0</v>
      </c>
      <c r="J33" s="163">
        <v>5</v>
      </c>
      <c r="K33" s="129">
        <v>5</v>
      </c>
      <c r="L33" s="183">
        <v>5</v>
      </c>
      <c r="M33" s="163">
        <v>0</v>
      </c>
      <c r="N33" s="163">
        <v>0</v>
      </c>
      <c r="O33" s="163">
        <v>13</v>
      </c>
      <c r="P33" s="163">
        <v>0</v>
      </c>
      <c r="Q33" s="210">
        <v>0</v>
      </c>
      <c r="R33" s="202">
        <f t="shared" si="0"/>
        <v>38</v>
      </c>
      <c r="S33" s="161">
        <v>27</v>
      </c>
      <c r="T33" s="114" t="s">
        <v>59</v>
      </c>
      <c r="U33" s="203">
        <v>86</v>
      </c>
      <c r="V33" s="151"/>
    </row>
    <row r="34" spans="2:22" ht="14.25" x14ac:dyDescent="0.2">
      <c r="B34" s="113">
        <v>28</v>
      </c>
      <c r="C34" s="361" t="s">
        <v>100</v>
      </c>
      <c r="D34" s="153">
        <v>5</v>
      </c>
      <c r="E34" s="128">
        <v>0</v>
      </c>
      <c r="F34" s="115">
        <v>0</v>
      </c>
      <c r="G34" s="191">
        <v>5</v>
      </c>
      <c r="H34" s="183">
        <v>0</v>
      </c>
      <c r="I34" s="163">
        <v>0</v>
      </c>
      <c r="J34" s="163">
        <v>12</v>
      </c>
      <c r="K34" s="116">
        <v>5</v>
      </c>
      <c r="L34" s="183">
        <v>5</v>
      </c>
      <c r="M34" s="163">
        <v>0</v>
      </c>
      <c r="N34" s="163">
        <v>0</v>
      </c>
      <c r="O34" s="163">
        <v>0</v>
      </c>
      <c r="P34" s="163">
        <v>0</v>
      </c>
      <c r="Q34" s="210">
        <v>5</v>
      </c>
      <c r="R34" s="202">
        <f t="shared" si="0"/>
        <v>37</v>
      </c>
      <c r="S34" s="160">
        <v>28</v>
      </c>
      <c r="T34" s="114" t="s">
        <v>52</v>
      </c>
      <c r="U34" s="203">
        <v>83</v>
      </c>
      <c r="V34" s="151"/>
    </row>
    <row r="35" spans="2:22" ht="14.25" x14ac:dyDescent="0.2">
      <c r="B35" s="113">
        <v>29</v>
      </c>
      <c r="C35" s="361" t="s">
        <v>52</v>
      </c>
      <c r="D35" s="153">
        <v>5</v>
      </c>
      <c r="E35" s="128">
        <v>0</v>
      </c>
      <c r="F35" s="115">
        <v>0</v>
      </c>
      <c r="G35" s="191">
        <v>0</v>
      </c>
      <c r="H35" s="183">
        <v>0</v>
      </c>
      <c r="I35" s="163">
        <v>12</v>
      </c>
      <c r="J35" s="163">
        <v>5</v>
      </c>
      <c r="K35" s="116">
        <v>5</v>
      </c>
      <c r="L35" s="183">
        <v>5</v>
      </c>
      <c r="M35" s="163">
        <v>5</v>
      </c>
      <c r="N35" s="163">
        <v>0</v>
      </c>
      <c r="O35" s="163">
        <v>0</v>
      </c>
      <c r="P35" s="163">
        <v>0</v>
      </c>
      <c r="Q35" s="210">
        <v>0</v>
      </c>
      <c r="R35" s="202">
        <f t="shared" si="0"/>
        <v>37</v>
      </c>
      <c r="S35" s="160">
        <v>29</v>
      </c>
      <c r="T35" s="114" t="s">
        <v>10</v>
      </c>
      <c r="U35" s="203">
        <v>81</v>
      </c>
      <c r="V35" s="151"/>
    </row>
    <row r="36" spans="2:22" ht="14.25" x14ac:dyDescent="0.2">
      <c r="B36" s="113">
        <v>30</v>
      </c>
      <c r="C36" s="361" t="s">
        <v>61</v>
      </c>
      <c r="D36" s="153">
        <v>0</v>
      </c>
      <c r="E36" s="128">
        <v>0</v>
      </c>
      <c r="F36" s="115">
        <v>0</v>
      </c>
      <c r="G36" s="191">
        <v>0</v>
      </c>
      <c r="H36" s="183">
        <v>14</v>
      </c>
      <c r="I36" s="163">
        <v>5</v>
      </c>
      <c r="J36" s="163">
        <v>5</v>
      </c>
      <c r="K36" s="116">
        <v>0</v>
      </c>
      <c r="L36" s="183">
        <v>0</v>
      </c>
      <c r="M36" s="163">
        <v>0</v>
      </c>
      <c r="N36" s="163">
        <v>12</v>
      </c>
      <c r="O36" s="163">
        <v>0</v>
      </c>
      <c r="P36" s="163">
        <v>0</v>
      </c>
      <c r="Q36" s="210">
        <v>0</v>
      </c>
      <c r="R36" s="202">
        <f t="shared" si="0"/>
        <v>36</v>
      </c>
      <c r="S36" s="161">
        <v>30</v>
      </c>
      <c r="T36" s="114" t="s">
        <v>100</v>
      </c>
      <c r="U36" s="203">
        <v>80</v>
      </c>
      <c r="V36" s="151"/>
    </row>
    <row r="37" spans="2:22" ht="14.25" x14ac:dyDescent="0.2">
      <c r="B37" s="113">
        <v>31</v>
      </c>
      <c r="C37" s="361" t="s">
        <v>70</v>
      </c>
      <c r="D37" s="153">
        <v>5</v>
      </c>
      <c r="E37" s="128">
        <v>0</v>
      </c>
      <c r="F37" s="115">
        <v>0</v>
      </c>
      <c r="G37" s="191">
        <v>0</v>
      </c>
      <c r="H37" s="183">
        <v>5</v>
      </c>
      <c r="I37" s="163">
        <v>5</v>
      </c>
      <c r="J37" s="163">
        <v>5</v>
      </c>
      <c r="K37" s="116">
        <v>0</v>
      </c>
      <c r="L37" s="183">
        <v>5</v>
      </c>
      <c r="M37" s="163">
        <v>0</v>
      </c>
      <c r="N37" s="163">
        <v>0</v>
      </c>
      <c r="O37" s="163">
        <v>5</v>
      </c>
      <c r="P37" s="163">
        <v>0</v>
      </c>
      <c r="Q37" s="210">
        <v>5</v>
      </c>
      <c r="R37" s="202">
        <f t="shared" si="0"/>
        <v>35</v>
      </c>
      <c r="S37" s="160">
        <v>31</v>
      </c>
      <c r="T37" s="114" t="s">
        <v>31</v>
      </c>
      <c r="U37" s="203">
        <v>79</v>
      </c>
      <c r="V37" s="151"/>
    </row>
    <row r="38" spans="2:22" ht="14.25" x14ac:dyDescent="0.2">
      <c r="B38" s="113">
        <v>32</v>
      </c>
      <c r="C38" s="361" t="s">
        <v>43</v>
      </c>
      <c r="D38" s="153">
        <v>14</v>
      </c>
      <c r="E38" s="128">
        <v>0</v>
      </c>
      <c r="F38" s="115">
        <v>0</v>
      </c>
      <c r="G38" s="191">
        <v>5</v>
      </c>
      <c r="H38" s="183">
        <v>0</v>
      </c>
      <c r="I38" s="163">
        <v>0</v>
      </c>
      <c r="J38" s="163">
        <v>5</v>
      </c>
      <c r="K38" s="116">
        <v>0</v>
      </c>
      <c r="L38" s="183">
        <v>0</v>
      </c>
      <c r="M38" s="163">
        <v>0</v>
      </c>
      <c r="N38" s="163">
        <v>0</v>
      </c>
      <c r="O38" s="163">
        <v>5</v>
      </c>
      <c r="P38" s="163">
        <v>0</v>
      </c>
      <c r="Q38" s="210">
        <v>5</v>
      </c>
      <c r="R38" s="202">
        <f t="shared" si="0"/>
        <v>34</v>
      </c>
      <c r="S38" s="160">
        <v>32</v>
      </c>
      <c r="T38" s="114" t="s">
        <v>75</v>
      </c>
      <c r="U38" s="203">
        <v>78</v>
      </c>
      <c r="V38" s="151"/>
    </row>
    <row r="39" spans="2:22" ht="14.25" x14ac:dyDescent="0.2">
      <c r="B39" s="113">
        <v>33</v>
      </c>
      <c r="C39" s="361" t="s">
        <v>93</v>
      </c>
      <c r="D39" s="153">
        <v>0</v>
      </c>
      <c r="E39" s="128">
        <v>0</v>
      </c>
      <c r="F39" s="115">
        <v>13</v>
      </c>
      <c r="G39" s="191">
        <v>0</v>
      </c>
      <c r="H39" s="183">
        <v>0</v>
      </c>
      <c r="I39" s="163">
        <v>0</v>
      </c>
      <c r="J39" s="163">
        <v>0</v>
      </c>
      <c r="K39" s="116">
        <v>15</v>
      </c>
      <c r="L39" s="183">
        <v>0</v>
      </c>
      <c r="M39" s="163">
        <v>5</v>
      </c>
      <c r="N39" s="163">
        <v>0</v>
      </c>
      <c r="O39" s="163">
        <v>0</v>
      </c>
      <c r="P39" s="163">
        <v>0</v>
      </c>
      <c r="Q39" s="210">
        <v>0</v>
      </c>
      <c r="R39" s="202">
        <f t="shared" si="0"/>
        <v>33</v>
      </c>
      <c r="S39" s="161">
        <v>33</v>
      </c>
      <c r="T39" s="114" t="s">
        <v>77</v>
      </c>
      <c r="U39" s="203">
        <v>78</v>
      </c>
      <c r="V39" s="151"/>
    </row>
    <row r="40" spans="2:22" ht="14.25" x14ac:dyDescent="0.2">
      <c r="B40" s="113">
        <v>34</v>
      </c>
      <c r="C40" s="361" t="s">
        <v>172</v>
      </c>
      <c r="D40" s="153">
        <v>0</v>
      </c>
      <c r="E40" s="128">
        <v>0</v>
      </c>
      <c r="F40" s="115">
        <v>0</v>
      </c>
      <c r="G40" s="191">
        <v>0</v>
      </c>
      <c r="H40" s="183">
        <v>0</v>
      </c>
      <c r="I40" s="163">
        <v>5</v>
      </c>
      <c r="J40" s="163">
        <v>0</v>
      </c>
      <c r="K40" s="116">
        <v>5</v>
      </c>
      <c r="L40" s="183">
        <v>5</v>
      </c>
      <c r="M40" s="163">
        <v>12</v>
      </c>
      <c r="N40" s="163">
        <v>0</v>
      </c>
      <c r="O40" s="163">
        <v>0</v>
      </c>
      <c r="P40" s="163">
        <v>5</v>
      </c>
      <c r="Q40" s="210">
        <v>0</v>
      </c>
      <c r="R40" s="202">
        <f t="shared" si="0"/>
        <v>32</v>
      </c>
      <c r="S40" s="160">
        <v>34</v>
      </c>
      <c r="T40" s="114" t="s">
        <v>70</v>
      </c>
      <c r="U40" s="203">
        <v>75</v>
      </c>
      <c r="V40" s="151"/>
    </row>
    <row r="41" spans="2:22" ht="14.25" x14ac:dyDescent="0.2">
      <c r="B41" s="113">
        <v>35</v>
      </c>
      <c r="C41" s="362" t="s">
        <v>127</v>
      </c>
      <c r="D41" s="153">
        <v>0</v>
      </c>
      <c r="E41" s="128">
        <v>10</v>
      </c>
      <c r="F41" s="115">
        <v>15</v>
      </c>
      <c r="G41" s="191">
        <v>5</v>
      </c>
      <c r="H41" s="183">
        <v>0</v>
      </c>
      <c r="I41" s="163">
        <v>0</v>
      </c>
      <c r="J41" s="163">
        <v>0</v>
      </c>
      <c r="K41" s="116">
        <v>0</v>
      </c>
      <c r="L41" s="183">
        <v>0</v>
      </c>
      <c r="M41" s="163">
        <v>0</v>
      </c>
      <c r="N41" s="163">
        <v>0</v>
      </c>
      <c r="O41" s="163">
        <v>0</v>
      </c>
      <c r="P41" s="163">
        <v>0</v>
      </c>
      <c r="Q41" s="210">
        <v>0</v>
      </c>
      <c r="R41" s="202">
        <f t="shared" si="0"/>
        <v>30</v>
      </c>
      <c r="S41" s="160">
        <v>35</v>
      </c>
      <c r="T41" s="217" t="s">
        <v>43</v>
      </c>
      <c r="U41" s="218">
        <v>74</v>
      </c>
      <c r="V41" s="151"/>
    </row>
    <row r="42" spans="2:22" ht="14.25" x14ac:dyDescent="0.2">
      <c r="B42" s="113">
        <v>36</v>
      </c>
      <c r="C42" s="361" t="s">
        <v>54</v>
      </c>
      <c r="D42" s="375">
        <v>15</v>
      </c>
      <c r="E42" s="128">
        <v>0</v>
      </c>
      <c r="F42" s="115">
        <v>0</v>
      </c>
      <c r="G42" s="191">
        <v>5</v>
      </c>
      <c r="H42" s="183">
        <v>5</v>
      </c>
      <c r="I42" s="163">
        <v>0</v>
      </c>
      <c r="J42" s="163">
        <v>0</v>
      </c>
      <c r="K42" s="116">
        <v>0</v>
      </c>
      <c r="L42" s="183">
        <v>0</v>
      </c>
      <c r="M42" s="163">
        <v>0</v>
      </c>
      <c r="N42" s="163">
        <v>0</v>
      </c>
      <c r="O42" s="163">
        <v>0</v>
      </c>
      <c r="P42" s="163">
        <v>0</v>
      </c>
      <c r="Q42" s="210">
        <v>5</v>
      </c>
      <c r="R42" s="202">
        <f t="shared" si="0"/>
        <v>30</v>
      </c>
      <c r="S42" s="161">
        <v>36</v>
      </c>
      <c r="T42" s="117" t="s">
        <v>127</v>
      </c>
      <c r="U42" s="203">
        <v>71</v>
      </c>
      <c r="V42" s="151"/>
    </row>
    <row r="43" spans="2:22" ht="14.25" x14ac:dyDescent="0.2">
      <c r="B43" s="113">
        <v>37</v>
      </c>
      <c r="C43" s="361" t="s">
        <v>99</v>
      </c>
      <c r="D43" s="153">
        <v>0</v>
      </c>
      <c r="E43" s="128">
        <v>0</v>
      </c>
      <c r="F43" s="115">
        <v>0</v>
      </c>
      <c r="G43" s="191">
        <v>0</v>
      </c>
      <c r="H43" s="183">
        <v>5</v>
      </c>
      <c r="I43" s="163">
        <v>5</v>
      </c>
      <c r="J43" s="163">
        <v>5</v>
      </c>
      <c r="K43" s="116">
        <v>0</v>
      </c>
      <c r="L43" s="183">
        <v>5</v>
      </c>
      <c r="M43" s="163">
        <v>5</v>
      </c>
      <c r="N43" s="163">
        <v>0</v>
      </c>
      <c r="O43" s="163">
        <v>0</v>
      </c>
      <c r="P43" s="163">
        <v>0</v>
      </c>
      <c r="Q43" s="210">
        <v>5</v>
      </c>
      <c r="R43" s="202">
        <f t="shared" si="0"/>
        <v>30</v>
      </c>
      <c r="S43" s="160">
        <v>37</v>
      </c>
      <c r="T43" s="114" t="s">
        <v>93</v>
      </c>
      <c r="U43" s="203">
        <v>70</v>
      </c>
      <c r="V43" s="151"/>
    </row>
    <row r="44" spans="2:22" ht="14.25" x14ac:dyDescent="0.2">
      <c r="B44" s="113">
        <v>38</v>
      </c>
      <c r="C44" s="362" t="s">
        <v>92</v>
      </c>
      <c r="D44" s="153">
        <v>12</v>
      </c>
      <c r="E44" s="128">
        <v>5</v>
      </c>
      <c r="F44" s="115">
        <v>0</v>
      </c>
      <c r="G44" s="191">
        <v>5</v>
      </c>
      <c r="H44" s="183">
        <v>0</v>
      </c>
      <c r="I44" s="163">
        <v>5</v>
      </c>
      <c r="J44" s="163">
        <v>0</v>
      </c>
      <c r="K44" s="116">
        <v>0</v>
      </c>
      <c r="L44" s="183">
        <v>0</v>
      </c>
      <c r="M44" s="163">
        <v>0</v>
      </c>
      <c r="N44" s="163">
        <v>0</v>
      </c>
      <c r="O44" s="163">
        <v>0</v>
      </c>
      <c r="P44" s="163">
        <v>0</v>
      </c>
      <c r="Q44" s="210">
        <v>0</v>
      </c>
      <c r="R44" s="202">
        <f t="shared" si="0"/>
        <v>27</v>
      </c>
      <c r="S44" s="160">
        <v>38</v>
      </c>
      <c r="T44" s="114" t="s">
        <v>61</v>
      </c>
      <c r="U44" s="203">
        <v>69</v>
      </c>
      <c r="V44" s="151"/>
    </row>
    <row r="45" spans="2:22" ht="14.25" x14ac:dyDescent="0.2">
      <c r="B45" s="113">
        <v>39</v>
      </c>
      <c r="C45" s="363" t="s">
        <v>31</v>
      </c>
      <c r="D45" s="376">
        <v>5</v>
      </c>
      <c r="E45" s="128">
        <v>0</v>
      </c>
      <c r="F45" s="115">
        <v>11</v>
      </c>
      <c r="G45" s="191">
        <v>0</v>
      </c>
      <c r="H45" s="183">
        <v>5</v>
      </c>
      <c r="I45" s="163">
        <v>0</v>
      </c>
      <c r="J45" s="163">
        <v>0</v>
      </c>
      <c r="K45" s="121">
        <v>0</v>
      </c>
      <c r="L45" s="183">
        <v>0</v>
      </c>
      <c r="M45" s="163">
        <v>5</v>
      </c>
      <c r="N45" s="163">
        <v>0</v>
      </c>
      <c r="O45" s="163">
        <v>0</v>
      </c>
      <c r="P45" s="163">
        <v>0</v>
      </c>
      <c r="Q45" s="210">
        <v>0</v>
      </c>
      <c r="R45" s="202">
        <f t="shared" si="0"/>
        <v>26</v>
      </c>
      <c r="S45" s="161">
        <v>39</v>
      </c>
      <c r="T45" s="120" t="s">
        <v>62</v>
      </c>
      <c r="U45" s="203">
        <v>68</v>
      </c>
      <c r="V45" s="151"/>
    </row>
    <row r="46" spans="2:22" ht="14.25" x14ac:dyDescent="0.2">
      <c r="B46" s="113">
        <v>40</v>
      </c>
      <c r="C46" s="361" t="s">
        <v>55</v>
      </c>
      <c r="D46" s="153">
        <v>5</v>
      </c>
      <c r="E46" s="128">
        <v>5</v>
      </c>
      <c r="F46" s="115">
        <v>0</v>
      </c>
      <c r="G46" s="191">
        <v>5</v>
      </c>
      <c r="H46" s="183">
        <v>0</v>
      </c>
      <c r="I46" s="163">
        <v>5</v>
      </c>
      <c r="J46" s="163">
        <v>0</v>
      </c>
      <c r="K46" s="116">
        <v>0</v>
      </c>
      <c r="L46" s="183">
        <v>5</v>
      </c>
      <c r="M46" s="163">
        <v>0</v>
      </c>
      <c r="N46" s="163">
        <v>0</v>
      </c>
      <c r="O46" s="163">
        <v>0</v>
      </c>
      <c r="P46" s="163">
        <v>0</v>
      </c>
      <c r="Q46" s="210">
        <v>0</v>
      </c>
      <c r="R46" s="202">
        <f t="shared" si="0"/>
        <v>25</v>
      </c>
      <c r="S46" s="160">
        <v>40</v>
      </c>
      <c r="T46" s="114" t="s">
        <v>82</v>
      </c>
      <c r="U46" s="203">
        <v>63</v>
      </c>
      <c r="V46" s="151"/>
    </row>
    <row r="47" spans="2:22" ht="14.25" x14ac:dyDescent="0.2">
      <c r="B47" s="113">
        <v>41</v>
      </c>
      <c r="C47" s="361" t="s">
        <v>58</v>
      </c>
      <c r="D47" s="153">
        <v>5</v>
      </c>
      <c r="E47" s="128">
        <v>0</v>
      </c>
      <c r="F47" s="128">
        <v>0</v>
      </c>
      <c r="G47" s="191">
        <v>5</v>
      </c>
      <c r="H47" s="183">
        <v>5</v>
      </c>
      <c r="I47" s="163">
        <v>0</v>
      </c>
      <c r="J47" s="163">
        <v>0</v>
      </c>
      <c r="K47" s="116">
        <v>0</v>
      </c>
      <c r="L47" s="183">
        <v>5</v>
      </c>
      <c r="M47" s="163">
        <v>0</v>
      </c>
      <c r="N47" s="163">
        <v>0</v>
      </c>
      <c r="O47" s="163">
        <v>5</v>
      </c>
      <c r="P47" s="163">
        <v>0</v>
      </c>
      <c r="Q47" s="210">
        <v>0</v>
      </c>
      <c r="R47" s="202">
        <f t="shared" si="0"/>
        <v>25</v>
      </c>
      <c r="S47" s="160">
        <v>41</v>
      </c>
      <c r="T47" s="114" t="s">
        <v>55</v>
      </c>
      <c r="U47" s="203">
        <v>62</v>
      </c>
      <c r="V47" s="151"/>
    </row>
    <row r="48" spans="2:22" ht="14.25" x14ac:dyDescent="0.2">
      <c r="B48" s="113">
        <v>42</v>
      </c>
      <c r="C48" s="361" t="s">
        <v>143</v>
      </c>
      <c r="D48" s="153">
        <v>0</v>
      </c>
      <c r="E48" s="128">
        <v>0</v>
      </c>
      <c r="F48" s="115">
        <v>0</v>
      </c>
      <c r="G48" s="191">
        <v>0</v>
      </c>
      <c r="H48" s="183">
        <v>0</v>
      </c>
      <c r="I48" s="163">
        <v>5</v>
      </c>
      <c r="J48" s="163">
        <v>0</v>
      </c>
      <c r="K48" s="116">
        <v>0</v>
      </c>
      <c r="L48" s="183">
        <v>0</v>
      </c>
      <c r="M48" s="163">
        <v>10</v>
      </c>
      <c r="N48" s="163">
        <v>0</v>
      </c>
      <c r="O48" s="163">
        <v>0</v>
      </c>
      <c r="P48" s="163">
        <v>5</v>
      </c>
      <c r="Q48" s="210">
        <v>5</v>
      </c>
      <c r="R48" s="202">
        <f t="shared" si="0"/>
        <v>25</v>
      </c>
      <c r="S48" s="161">
        <v>42</v>
      </c>
      <c r="T48" s="114" t="s">
        <v>84</v>
      </c>
      <c r="U48" s="203">
        <v>62</v>
      </c>
      <c r="V48" s="151"/>
    </row>
    <row r="49" spans="2:22" ht="14.25" x14ac:dyDescent="0.2">
      <c r="B49" s="113">
        <v>43</v>
      </c>
      <c r="C49" s="361" t="s">
        <v>132</v>
      </c>
      <c r="D49" s="153">
        <v>0</v>
      </c>
      <c r="E49" s="128">
        <v>0</v>
      </c>
      <c r="F49" s="115">
        <v>0</v>
      </c>
      <c r="G49" s="191">
        <v>0</v>
      </c>
      <c r="H49" s="183">
        <v>5</v>
      </c>
      <c r="I49" s="163">
        <v>5</v>
      </c>
      <c r="J49" s="163">
        <v>0</v>
      </c>
      <c r="K49" s="116">
        <v>0</v>
      </c>
      <c r="L49" s="183">
        <v>5</v>
      </c>
      <c r="M49" s="163">
        <v>0</v>
      </c>
      <c r="N49" s="163">
        <v>5</v>
      </c>
      <c r="O49" s="163">
        <v>0</v>
      </c>
      <c r="P49" s="163">
        <v>5</v>
      </c>
      <c r="Q49" s="210">
        <v>0</v>
      </c>
      <c r="R49" s="202">
        <f t="shared" si="0"/>
        <v>25</v>
      </c>
      <c r="S49" s="160">
        <v>43</v>
      </c>
      <c r="T49" s="114" t="s">
        <v>132</v>
      </c>
      <c r="U49" s="203">
        <v>60</v>
      </c>
      <c r="V49" s="151"/>
    </row>
    <row r="50" spans="2:22" ht="14.25" x14ac:dyDescent="0.2">
      <c r="B50" s="113">
        <v>44</v>
      </c>
      <c r="C50" s="361" t="s">
        <v>154</v>
      </c>
      <c r="D50" s="153">
        <v>5</v>
      </c>
      <c r="E50" s="128">
        <v>0</v>
      </c>
      <c r="F50" s="115">
        <v>5</v>
      </c>
      <c r="G50" s="191">
        <v>0</v>
      </c>
      <c r="H50" s="183">
        <v>0</v>
      </c>
      <c r="I50" s="163">
        <v>0</v>
      </c>
      <c r="J50" s="163">
        <v>0</v>
      </c>
      <c r="K50" s="116">
        <v>5</v>
      </c>
      <c r="L50" s="183">
        <v>5</v>
      </c>
      <c r="M50" s="163">
        <v>0</v>
      </c>
      <c r="N50" s="163">
        <v>0</v>
      </c>
      <c r="O50" s="163">
        <v>0</v>
      </c>
      <c r="P50" s="163">
        <v>0</v>
      </c>
      <c r="Q50" s="210">
        <v>5</v>
      </c>
      <c r="R50" s="202">
        <f t="shared" si="0"/>
        <v>25</v>
      </c>
      <c r="S50" s="160">
        <v>44</v>
      </c>
      <c r="T50" s="114" t="s">
        <v>94</v>
      </c>
      <c r="U50" s="203">
        <v>60</v>
      </c>
      <c r="V50" s="151"/>
    </row>
    <row r="51" spans="2:22" ht="14.25" x14ac:dyDescent="0.2">
      <c r="B51" s="113">
        <v>45</v>
      </c>
      <c r="C51" s="361" t="s">
        <v>94</v>
      </c>
      <c r="D51" s="375">
        <v>5</v>
      </c>
      <c r="E51" s="128">
        <v>0</v>
      </c>
      <c r="F51" s="115">
        <v>0</v>
      </c>
      <c r="G51" s="191">
        <v>5</v>
      </c>
      <c r="H51" s="183">
        <v>0</v>
      </c>
      <c r="I51" s="163">
        <v>0</v>
      </c>
      <c r="J51" s="163">
        <v>0</v>
      </c>
      <c r="K51" s="116">
        <v>0</v>
      </c>
      <c r="L51" s="183">
        <v>0</v>
      </c>
      <c r="M51" s="163">
        <v>5</v>
      </c>
      <c r="N51" s="163">
        <v>5</v>
      </c>
      <c r="O51" s="163">
        <v>5</v>
      </c>
      <c r="P51" s="163">
        <v>0</v>
      </c>
      <c r="Q51" s="210">
        <v>0</v>
      </c>
      <c r="R51" s="202">
        <f t="shared" si="0"/>
        <v>25</v>
      </c>
      <c r="S51" s="161">
        <v>45</v>
      </c>
      <c r="T51" s="114" t="s">
        <v>128</v>
      </c>
      <c r="U51" s="203">
        <v>55</v>
      </c>
      <c r="V51" s="151"/>
    </row>
    <row r="52" spans="2:22" ht="14.25" x14ac:dyDescent="0.2">
      <c r="B52" s="113">
        <v>46</v>
      </c>
      <c r="C52" s="362" t="s">
        <v>140</v>
      </c>
      <c r="D52" s="153">
        <v>13</v>
      </c>
      <c r="E52" s="128">
        <v>0</v>
      </c>
      <c r="F52" s="115">
        <v>5</v>
      </c>
      <c r="G52" s="191">
        <v>0</v>
      </c>
      <c r="H52" s="183">
        <v>0</v>
      </c>
      <c r="I52" s="163">
        <v>0</v>
      </c>
      <c r="J52" s="163">
        <v>5</v>
      </c>
      <c r="K52" s="116">
        <v>0</v>
      </c>
      <c r="L52" s="183">
        <v>0</v>
      </c>
      <c r="M52" s="163">
        <v>0</v>
      </c>
      <c r="N52" s="163">
        <v>0</v>
      </c>
      <c r="O52" s="163">
        <v>0</v>
      </c>
      <c r="P52" s="163">
        <v>0</v>
      </c>
      <c r="Q52" s="210">
        <v>0</v>
      </c>
      <c r="R52" s="202">
        <f t="shared" si="0"/>
        <v>23</v>
      </c>
      <c r="S52" s="160">
        <v>46</v>
      </c>
      <c r="T52" s="114" t="s">
        <v>143</v>
      </c>
      <c r="U52" s="203">
        <v>55</v>
      </c>
      <c r="V52" s="151"/>
    </row>
    <row r="53" spans="2:22" ht="14.25" x14ac:dyDescent="0.2">
      <c r="B53" s="113">
        <v>47</v>
      </c>
      <c r="C53" s="362" t="s">
        <v>90</v>
      </c>
      <c r="D53" s="153">
        <v>5</v>
      </c>
      <c r="E53" s="128">
        <v>0</v>
      </c>
      <c r="F53" s="115">
        <v>0</v>
      </c>
      <c r="G53" s="191">
        <v>12</v>
      </c>
      <c r="H53" s="183">
        <v>0</v>
      </c>
      <c r="I53" s="163">
        <v>0</v>
      </c>
      <c r="J53" s="163">
        <v>0</v>
      </c>
      <c r="K53" s="116">
        <v>0</v>
      </c>
      <c r="L53" s="183">
        <v>0</v>
      </c>
      <c r="M53" s="163">
        <v>5</v>
      </c>
      <c r="N53" s="163">
        <v>0</v>
      </c>
      <c r="O53" s="163">
        <v>0</v>
      </c>
      <c r="P53" s="163">
        <v>0</v>
      </c>
      <c r="Q53" s="210">
        <v>0</v>
      </c>
      <c r="R53" s="202">
        <f t="shared" si="0"/>
        <v>22</v>
      </c>
      <c r="S53" s="160">
        <v>47</v>
      </c>
      <c r="T53" s="117" t="s">
        <v>199</v>
      </c>
      <c r="U53" s="203">
        <v>55</v>
      </c>
      <c r="V53" s="151"/>
    </row>
    <row r="54" spans="2:22" ht="14.25" x14ac:dyDescent="0.2">
      <c r="B54" s="113">
        <v>48</v>
      </c>
      <c r="C54" s="361" t="s">
        <v>128</v>
      </c>
      <c r="D54" s="375">
        <v>0</v>
      </c>
      <c r="E54" s="128">
        <v>0</v>
      </c>
      <c r="F54" s="115">
        <v>5</v>
      </c>
      <c r="G54" s="191">
        <v>0</v>
      </c>
      <c r="H54" s="183">
        <v>0</v>
      </c>
      <c r="I54" s="163">
        <v>5</v>
      </c>
      <c r="J54" s="163">
        <v>0</v>
      </c>
      <c r="K54" s="116">
        <v>0</v>
      </c>
      <c r="L54" s="183">
        <v>5</v>
      </c>
      <c r="M54" s="163">
        <v>5</v>
      </c>
      <c r="N54" s="163">
        <v>0</v>
      </c>
      <c r="O54" s="163">
        <v>0</v>
      </c>
      <c r="P54" s="163">
        <v>0</v>
      </c>
      <c r="Q54" s="210">
        <v>0</v>
      </c>
      <c r="R54" s="202">
        <f t="shared" ref="R54:R59" si="1">SUM(D54:O54)</f>
        <v>20</v>
      </c>
      <c r="S54" s="161">
        <v>48</v>
      </c>
      <c r="T54" s="114" t="s">
        <v>154</v>
      </c>
      <c r="U54" s="203">
        <v>55</v>
      </c>
      <c r="V54" s="151"/>
    </row>
    <row r="55" spans="2:22" ht="14.25" x14ac:dyDescent="0.2">
      <c r="B55" s="113">
        <v>49</v>
      </c>
      <c r="C55" s="361" t="s">
        <v>148</v>
      </c>
      <c r="D55" s="153">
        <v>0</v>
      </c>
      <c r="E55" s="128">
        <v>0</v>
      </c>
      <c r="F55" s="128">
        <v>0</v>
      </c>
      <c r="G55" s="191">
        <v>0</v>
      </c>
      <c r="H55" s="183">
        <v>0</v>
      </c>
      <c r="I55" s="163">
        <v>0</v>
      </c>
      <c r="J55" s="163">
        <v>5</v>
      </c>
      <c r="K55" s="116">
        <v>5</v>
      </c>
      <c r="L55" s="183">
        <v>5</v>
      </c>
      <c r="M55" s="163">
        <v>0</v>
      </c>
      <c r="N55" s="163">
        <v>0</v>
      </c>
      <c r="O55" s="163">
        <v>5</v>
      </c>
      <c r="P55" s="163">
        <v>0</v>
      </c>
      <c r="Q55" s="210">
        <v>0</v>
      </c>
      <c r="R55" s="202">
        <f t="shared" si="1"/>
        <v>20</v>
      </c>
      <c r="S55" s="160">
        <v>49</v>
      </c>
      <c r="T55" s="114" t="s">
        <v>14</v>
      </c>
      <c r="U55" s="203">
        <v>55</v>
      </c>
      <c r="V55" s="151"/>
    </row>
    <row r="56" spans="2:22" ht="14.25" x14ac:dyDescent="0.2">
      <c r="B56" s="113">
        <v>50</v>
      </c>
      <c r="C56" s="361" t="s">
        <v>10</v>
      </c>
      <c r="D56" s="375">
        <v>0</v>
      </c>
      <c r="E56" s="128">
        <v>5</v>
      </c>
      <c r="F56" s="115">
        <v>5</v>
      </c>
      <c r="G56" s="191">
        <v>0</v>
      </c>
      <c r="H56" s="183">
        <v>0</v>
      </c>
      <c r="I56" s="163">
        <v>5</v>
      </c>
      <c r="J56" s="163">
        <v>0</v>
      </c>
      <c r="K56" s="119">
        <v>0</v>
      </c>
      <c r="L56" s="183">
        <v>5</v>
      </c>
      <c r="M56" s="163">
        <v>0</v>
      </c>
      <c r="N56" s="163">
        <v>0</v>
      </c>
      <c r="O56" s="163">
        <v>0</v>
      </c>
      <c r="P56" s="163">
        <v>0</v>
      </c>
      <c r="Q56" s="210">
        <v>5</v>
      </c>
      <c r="R56" s="310">
        <f t="shared" si="1"/>
        <v>20</v>
      </c>
      <c r="S56" s="160">
        <v>50</v>
      </c>
      <c r="T56" s="114" t="s">
        <v>69</v>
      </c>
      <c r="U56" s="203">
        <v>54</v>
      </c>
      <c r="V56" s="151"/>
    </row>
    <row r="57" spans="2:22" ht="14.25" x14ac:dyDescent="0.2">
      <c r="B57" s="109">
        <v>51</v>
      </c>
      <c r="C57" s="364" t="s">
        <v>91</v>
      </c>
      <c r="D57" s="374">
        <v>0</v>
      </c>
      <c r="E57" s="127">
        <v>0</v>
      </c>
      <c r="F57" s="159">
        <v>0</v>
      </c>
      <c r="G57" s="224">
        <v>0</v>
      </c>
      <c r="H57" s="225">
        <v>5</v>
      </c>
      <c r="I57" s="226">
        <v>5</v>
      </c>
      <c r="J57" s="226">
        <v>0</v>
      </c>
      <c r="K57" s="112">
        <v>0</v>
      </c>
      <c r="L57" s="225">
        <v>0</v>
      </c>
      <c r="M57" s="226">
        <v>5</v>
      </c>
      <c r="N57" s="226">
        <v>0</v>
      </c>
      <c r="O57" s="226">
        <v>5</v>
      </c>
      <c r="P57" s="226">
        <v>0</v>
      </c>
      <c r="Q57" s="227">
        <v>0</v>
      </c>
      <c r="R57" s="206">
        <f t="shared" si="1"/>
        <v>20</v>
      </c>
      <c r="S57" s="161">
        <v>51</v>
      </c>
      <c r="T57" s="117" t="s">
        <v>92</v>
      </c>
      <c r="U57" s="214">
        <v>52</v>
      </c>
      <c r="V57" s="151"/>
    </row>
    <row r="58" spans="2:22" ht="14.25" x14ac:dyDescent="0.2">
      <c r="B58" s="113">
        <v>52</v>
      </c>
      <c r="C58" s="361" t="s">
        <v>56</v>
      </c>
      <c r="D58" s="153">
        <v>0</v>
      </c>
      <c r="E58" s="128">
        <v>5</v>
      </c>
      <c r="F58" s="115">
        <v>5</v>
      </c>
      <c r="G58" s="191">
        <v>0</v>
      </c>
      <c r="H58" s="183">
        <v>0</v>
      </c>
      <c r="I58" s="163">
        <v>5</v>
      </c>
      <c r="J58" s="163">
        <v>0</v>
      </c>
      <c r="K58" s="116">
        <v>0</v>
      </c>
      <c r="L58" s="183">
        <v>0</v>
      </c>
      <c r="M58" s="163">
        <v>5</v>
      </c>
      <c r="N58" s="163">
        <v>0</v>
      </c>
      <c r="O58" s="163">
        <v>0</v>
      </c>
      <c r="P58" s="163">
        <v>0</v>
      </c>
      <c r="Q58" s="210">
        <v>5</v>
      </c>
      <c r="R58" s="202">
        <f t="shared" si="1"/>
        <v>20</v>
      </c>
      <c r="S58" s="160">
        <v>52</v>
      </c>
      <c r="T58" s="117" t="s">
        <v>71</v>
      </c>
      <c r="U58" s="203">
        <v>52</v>
      </c>
      <c r="V58" s="151"/>
    </row>
    <row r="59" spans="2:22" ht="14.25" x14ac:dyDescent="0.2">
      <c r="B59" s="113">
        <v>53</v>
      </c>
      <c r="C59" s="362" t="s">
        <v>153</v>
      </c>
      <c r="D59" s="153">
        <v>0</v>
      </c>
      <c r="E59" s="128">
        <v>5</v>
      </c>
      <c r="F59" s="115">
        <v>0</v>
      </c>
      <c r="G59" s="191">
        <v>5</v>
      </c>
      <c r="H59" s="183">
        <v>0</v>
      </c>
      <c r="I59" s="163">
        <v>0</v>
      </c>
      <c r="J59" s="163">
        <v>0</v>
      </c>
      <c r="K59" s="116">
        <v>5</v>
      </c>
      <c r="L59" s="183">
        <v>0</v>
      </c>
      <c r="M59" s="163">
        <v>5</v>
      </c>
      <c r="N59" s="163">
        <v>0</v>
      </c>
      <c r="O59" s="163">
        <v>0</v>
      </c>
      <c r="P59" s="163">
        <v>0</v>
      </c>
      <c r="Q59" s="210">
        <v>0</v>
      </c>
      <c r="R59" s="202">
        <f t="shared" si="1"/>
        <v>20</v>
      </c>
      <c r="S59" s="160">
        <v>53</v>
      </c>
      <c r="T59" s="114" t="s">
        <v>125</v>
      </c>
      <c r="U59" s="203">
        <v>51</v>
      </c>
      <c r="V59" s="151"/>
    </row>
    <row r="60" spans="2:22" ht="14.25" x14ac:dyDescent="0.2">
      <c r="B60" s="113">
        <v>54</v>
      </c>
      <c r="C60" s="361" t="s">
        <v>89</v>
      </c>
      <c r="D60" s="153">
        <v>0</v>
      </c>
      <c r="E60" s="128">
        <v>0</v>
      </c>
      <c r="F60" s="115">
        <v>0</v>
      </c>
      <c r="G60" s="191">
        <v>0</v>
      </c>
      <c r="H60" s="183">
        <v>0</v>
      </c>
      <c r="I60" s="163">
        <v>0</v>
      </c>
      <c r="J60" s="163">
        <v>5</v>
      </c>
      <c r="K60" s="116">
        <v>0</v>
      </c>
      <c r="L60" s="183">
        <v>5</v>
      </c>
      <c r="M60" s="163">
        <v>5</v>
      </c>
      <c r="N60" s="163">
        <v>0</v>
      </c>
      <c r="O60" s="163">
        <v>5</v>
      </c>
      <c r="P60" s="163">
        <v>0</v>
      </c>
      <c r="Q60" s="210">
        <v>0</v>
      </c>
      <c r="R60" s="202">
        <f>SUM(D60:Q60)</f>
        <v>20</v>
      </c>
      <c r="S60" s="161">
        <v>54</v>
      </c>
      <c r="T60" s="114" t="s">
        <v>91</v>
      </c>
      <c r="U60" s="203">
        <v>50</v>
      </c>
      <c r="V60" s="151"/>
    </row>
    <row r="61" spans="2:22" ht="14.25" x14ac:dyDescent="0.2">
      <c r="B61" s="113">
        <v>55</v>
      </c>
      <c r="C61" s="361" t="s">
        <v>84</v>
      </c>
      <c r="D61" s="153">
        <v>5</v>
      </c>
      <c r="E61" s="128">
        <v>0</v>
      </c>
      <c r="F61" s="115">
        <v>0</v>
      </c>
      <c r="G61" s="191">
        <v>8</v>
      </c>
      <c r="H61" s="183">
        <v>0</v>
      </c>
      <c r="I61" s="163">
        <v>0</v>
      </c>
      <c r="J61" s="163">
        <v>5</v>
      </c>
      <c r="K61" s="116">
        <v>0</v>
      </c>
      <c r="L61" s="183">
        <v>0</v>
      </c>
      <c r="M61" s="163">
        <v>0</v>
      </c>
      <c r="N61" s="163">
        <v>0</v>
      </c>
      <c r="O61" s="163">
        <v>0</v>
      </c>
      <c r="P61" s="163">
        <v>0</v>
      </c>
      <c r="Q61" s="210">
        <v>0</v>
      </c>
      <c r="R61" s="202">
        <f t="shared" ref="R61:R68" si="2">SUM(D61:O61)</f>
        <v>18</v>
      </c>
      <c r="S61" s="160">
        <v>55</v>
      </c>
      <c r="T61" s="114" t="s">
        <v>13</v>
      </c>
      <c r="U61" s="203">
        <v>49</v>
      </c>
      <c r="V61" s="151"/>
    </row>
    <row r="62" spans="2:22" ht="14.25" x14ac:dyDescent="0.2">
      <c r="B62" s="113">
        <v>56</v>
      </c>
      <c r="C62" s="362" t="s">
        <v>176</v>
      </c>
      <c r="D62" s="153">
        <v>0</v>
      </c>
      <c r="E62" s="128">
        <v>5</v>
      </c>
      <c r="F62" s="115">
        <v>0</v>
      </c>
      <c r="G62" s="191">
        <v>0</v>
      </c>
      <c r="H62" s="183">
        <v>12</v>
      </c>
      <c r="I62" s="163">
        <v>0</v>
      </c>
      <c r="J62" s="163">
        <v>0</v>
      </c>
      <c r="K62" s="116">
        <v>0</v>
      </c>
      <c r="L62" s="183">
        <v>0</v>
      </c>
      <c r="M62" s="163">
        <v>0</v>
      </c>
      <c r="N62" s="163">
        <v>0</v>
      </c>
      <c r="O62" s="163">
        <v>0</v>
      </c>
      <c r="P62" s="163">
        <v>0</v>
      </c>
      <c r="Q62" s="210">
        <v>0</v>
      </c>
      <c r="R62" s="202">
        <f t="shared" si="2"/>
        <v>17</v>
      </c>
      <c r="S62" s="160">
        <v>56</v>
      </c>
      <c r="T62" s="117" t="s">
        <v>126</v>
      </c>
      <c r="U62" s="203">
        <v>49</v>
      </c>
      <c r="V62" s="151"/>
    </row>
    <row r="63" spans="2:22" ht="14.25" x14ac:dyDescent="0.2">
      <c r="B63" s="113">
        <v>57</v>
      </c>
      <c r="C63" s="361" t="s">
        <v>155</v>
      </c>
      <c r="D63" s="153">
        <v>5</v>
      </c>
      <c r="E63" s="128">
        <v>0</v>
      </c>
      <c r="F63" s="115">
        <v>0</v>
      </c>
      <c r="G63" s="191">
        <v>0</v>
      </c>
      <c r="H63" s="183">
        <v>0</v>
      </c>
      <c r="I63" s="163">
        <v>0</v>
      </c>
      <c r="J63" s="163">
        <v>0</v>
      </c>
      <c r="K63" s="116">
        <v>5</v>
      </c>
      <c r="L63" s="183">
        <v>0</v>
      </c>
      <c r="M63" s="163">
        <v>5</v>
      </c>
      <c r="N63" s="163">
        <v>0</v>
      </c>
      <c r="O63" s="163">
        <v>0</v>
      </c>
      <c r="P63" s="163">
        <v>0</v>
      </c>
      <c r="Q63" s="210">
        <v>0</v>
      </c>
      <c r="R63" s="202">
        <f t="shared" si="2"/>
        <v>15</v>
      </c>
      <c r="S63" s="161">
        <v>57</v>
      </c>
      <c r="T63" s="114" t="s">
        <v>191</v>
      </c>
      <c r="U63" s="203">
        <v>49</v>
      </c>
      <c r="V63" s="151"/>
    </row>
    <row r="64" spans="2:22" ht="14.25" x14ac:dyDescent="0.2">
      <c r="B64" s="113">
        <v>58</v>
      </c>
      <c r="C64" s="361" t="s">
        <v>45</v>
      </c>
      <c r="D64" s="375">
        <v>5</v>
      </c>
      <c r="E64" s="128">
        <v>5</v>
      </c>
      <c r="F64" s="115">
        <v>0</v>
      </c>
      <c r="G64" s="191">
        <v>0</v>
      </c>
      <c r="H64" s="183">
        <v>5</v>
      </c>
      <c r="I64" s="163">
        <v>0</v>
      </c>
      <c r="J64" s="163">
        <v>0</v>
      </c>
      <c r="K64" s="116">
        <v>0</v>
      </c>
      <c r="L64" s="183">
        <v>0</v>
      </c>
      <c r="M64" s="163">
        <v>0</v>
      </c>
      <c r="N64" s="163">
        <v>0</v>
      </c>
      <c r="O64" s="163">
        <v>0</v>
      </c>
      <c r="P64" s="163">
        <v>0</v>
      </c>
      <c r="Q64" s="210">
        <v>0</v>
      </c>
      <c r="R64" s="202">
        <f t="shared" si="2"/>
        <v>15</v>
      </c>
      <c r="S64" s="160">
        <v>58</v>
      </c>
      <c r="T64" s="117" t="s">
        <v>96</v>
      </c>
      <c r="U64" s="203">
        <v>48</v>
      </c>
      <c r="V64" s="151"/>
    </row>
    <row r="65" spans="2:22" ht="14.25" x14ac:dyDescent="0.2">
      <c r="B65" s="113">
        <v>59</v>
      </c>
      <c r="C65" s="361" t="s">
        <v>149</v>
      </c>
      <c r="D65" s="377">
        <v>5</v>
      </c>
      <c r="E65" s="128">
        <v>5</v>
      </c>
      <c r="F65" s="115">
        <v>0</v>
      </c>
      <c r="G65" s="191">
        <v>0</v>
      </c>
      <c r="H65" s="183">
        <v>0</v>
      </c>
      <c r="I65" s="163">
        <v>5</v>
      </c>
      <c r="J65" s="163">
        <v>0</v>
      </c>
      <c r="K65" s="121">
        <v>0</v>
      </c>
      <c r="L65" s="183">
        <v>0</v>
      </c>
      <c r="M65" s="163">
        <v>0</v>
      </c>
      <c r="N65" s="163">
        <v>0</v>
      </c>
      <c r="O65" s="163">
        <v>0</v>
      </c>
      <c r="P65" s="163">
        <v>0</v>
      </c>
      <c r="Q65" s="210">
        <v>0</v>
      </c>
      <c r="R65" s="202">
        <f t="shared" si="2"/>
        <v>15</v>
      </c>
      <c r="S65" s="160">
        <v>59</v>
      </c>
      <c r="T65" s="117" t="s">
        <v>90</v>
      </c>
      <c r="U65" s="203">
        <v>47</v>
      </c>
      <c r="V65" s="151"/>
    </row>
    <row r="66" spans="2:22" ht="14.25" x14ac:dyDescent="0.2">
      <c r="B66" s="113">
        <v>60</v>
      </c>
      <c r="C66" s="363" t="s">
        <v>142</v>
      </c>
      <c r="D66" s="153">
        <v>5</v>
      </c>
      <c r="E66" s="128">
        <v>0</v>
      </c>
      <c r="F66" s="115">
        <v>0</v>
      </c>
      <c r="G66" s="191">
        <v>5</v>
      </c>
      <c r="H66" s="183">
        <v>0</v>
      </c>
      <c r="I66" s="163">
        <v>0</v>
      </c>
      <c r="J66" s="163">
        <v>0</v>
      </c>
      <c r="K66" s="116">
        <v>0</v>
      </c>
      <c r="L66" s="183">
        <v>0</v>
      </c>
      <c r="M66" s="163">
        <v>5</v>
      </c>
      <c r="N66" s="163">
        <v>0</v>
      </c>
      <c r="O66" s="163">
        <v>0</v>
      </c>
      <c r="P66" s="163">
        <v>0</v>
      </c>
      <c r="Q66" s="210">
        <v>0</v>
      </c>
      <c r="R66" s="202">
        <f t="shared" si="2"/>
        <v>15</v>
      </c>
      <c r="S66" s="161">
        <v>60</v>
      </c>
      <c r="T66" s="120" t="s">
        <v>172</v>
      </c>
      <c r="U66" s="203">
        <v>45</v>
      </c>
      <c r="V66" s="151"/>
    </row>
    <row r="67" spans="2:22" ht="14.25" x14ac:dyDescent="0.2">
      <c r="B67" s="113">
        <v>61</v>
      </c>
      <c r="C67" s="361" t="s">
        <v>98</v>
      </c>
      <c r="D67" s="378">
        <v>0</v>
      </c>
      <c r="E67" s="127">
        <v>5</v>
      </c>
      <c r="F67" s="159">
        <v>0</v>
      </c>
      <c r="G67" s="191">
        <v>0</v>
      </c>
      <c r="H67" s="183">
        <v>0</v>
      </c>
      <c r="I67" s="163">
        <v>5</v>
      </c>
      <c r="J67" s="163">
        <v>0</v>
      </c>
      <c r="K67" s="112">
        <v>0</v>
      </c>
      <c r="L67" s="183">
        <v>5</v>
      </c>
      <c r="M67" s="163">
        <v>0</v>
      </c>
      <c r="N67" s="163">
        <v>0</v>
      </c>
      <c r="O67" s="163">
        <v>0</v>
      </c>
      <c r="P67" s="163">
        <v>0</v>
      </c>
      <c r="Q67" s="210">
        <v>0</v>
      </c>
      <c r="R67" s="206">
        <f t="shared" si="2"/>
        <v>15</v>
      </c>
      <c r="S67" s="160">
        <v>61</v>
      </c>
      <c r="T67" s="114" t="s">
        <v>58</v>
      </c>
      <c r="U67" s="203">
        <v>45</v>
      </c>
      <c r="V67" s="151"/>
    </row>
    <row r="68" spans="2:22" ht="14.25" x14ac:dyDescent="0.2">
      <c r="B68" s="113">
        <v>62</v>
      </c>
      <c r="C68" s="361" t="s">
        <v>62</v>
      </c>
      <c r="D68" s="375">
        <v>0</v>
      </c>
      <c r="E68" s="128">
        <v>0</v>
      </c>
      <c r="F68" s="115">
        <v>0</v>
      </c>
      <c r="G68" s="191">
        <v>0</v>
      </c>
      <c r="H68" s="183">
        <v>0</v>
      </c>
      <c r="I68" s="163">
        <v>5</v>
      </c>
      <c r="J68" s="163">
        <v>5</v>
      </c>
      <c r="K68" s="116">
        <v>0</v>
      </c>
      <c r="L68" s="183">
        <v>0</v>
      </c>
      <c r="M68" s="163">
        <v>5</v>
      </c>
      <c r="N68" s="163">
        <v>0</v>
      </c>
      <c r="O68" s="163">
        <v>0</v>
      </c>
      <c r="P68" s="163">
        <v>0</v>
      </c>
      <c r="Q68" s="210">
        <v>0</v>
      </c>
      <c r="R68" s="202">
        <f t="shared" si="2"/>
        <v>15</v>
      </c>
      <c r="S68" s="160">
        <v>62</v>
      </c>
      <c r="T68" s="114" t="s">
        <v>98</v>
      </c>
      <c r="U68" s="203">
        <v>45</v>
      </c>
      <c r="V68" s="151"/>
    </row>
    <row r="69" spans="2:22" ht="14.25" x14ac:dyDescent="0.2">
      <c r="B69" s="113">
        <v>63</v>
      </c>
      <c r="C69" s="361" t="s">
        <v>152</v>
      </c>
      <c r="D69" s="375">
        <v>0</v>
      </c>
      <c r="E69" s="128">
        <v>5</v>
      </c>
      <c r="F69" s="115">
        <v>0</v>
      </c>
      <c r="G69" s="191">
        <v>10</v>
      </c>
      <c r="H69" s="183">
        <v>0</v>
      </c>
      <c r="I69" s="163">
        <v>0</v>
      </c>
      <c r="J69" s="163">
        <v>0</v>
      </c>
      <c r="K69" s="116">
        <v>0</v>
      </c>
      <c r="L69" s="183">
        <v>0</v>
      </c>
      <c r="M69" s="163">
        <v>0</v>
      </c>
      <c r="N69" s="163">
        <v>0</v>
      </c>
      <c r="O69" s="163">
        <v>0</v>
      </c>
      <c r="P69" s="163">
        <v>0</v>
      </c>
      <c r="Q69" s="210">
        <v>0</v>
      </c>
      <c r="R69" s="202">
        <f>SUM(D69:Q69)</f>
        <v>15</v>
      </c>
      <c r="S69" s="161">
        <v>63</v>
      </c>
      <c r="T69" s="114" t="s">
        <v>89</v>
      </c>
      <c r="U69" s="203">
        <v>45</v>
      </c>
      <c r="V69" s="151"/>
    </row>
    <row r="70" spans="2:22" ht="14.25" x14ac:dyDescent="0.2">
      <c r="B70" s="113">
        <v>64</v>
      </c>
      <c r="C70" s="362" t="s">
        <v>88</v>
      </c>
      <c r="D70" s="153">
        <v>5</v>
      </c>
      <c r="E70" s="128">
        <v>5</v>
      </c>
      <c r="F70" s="115">
        <v>0</v>
      </c>
      <c r="G70" s="191">
        <v>5</v>
      </c>
      <c r="H70" s="183">
        <v>0</v>
      </c>
      <c r="I70" s="163">
        <v>0</v>
      </c>
      <c r="J70" s="163">
        <v>0</v>
      </c>
      <c r="K70" s="116">
        <v>0</v>
      </c>
      <c r="L70" s="183">
        <v>0</v>
      </c>
      <c r="M70" s="163">
        <v>0</v>
      </c>
      <c r="N70" s="163">
        <v>0</v>
      </c>
      <c r="O70" s="163">
        <v>0</v>
      </c>
      <c r="P70" s="163">
        <v>0</v>
      </c>
      <c r="Q70" s="210">
        <v>0</v>
      </c>
      <c r="R70" s="202">
        <f>SUM(D70:O70)</f>
        <v>15</v>
      </c>
      <c r="S70" s="160">
        <v>64</v>
      </c>
      <c r="T70" s="114" t="s">
        <v>130</v>
      </c>
      <c r="U70" s="203">
        <v>42</v>
      </c>
      <c r="V70" s="151"/>
    </row>
    <row r="71" spans="2:22" ht="14.25" x14ac:dyDescent="0.2">
      <c r="B71" s="113">
        <v>65</v>
      </c>
      <c r="C71" s="361" t="s">
        <v>46</v>
      </c>
      <c r="D71" s="153">
        <v>0</v>
      </c>
      <c r="E71" s="128">
        <v>0</v>
      </c>
      <c r="F71" s="115">
        <v>0</v>
      </c>
      <c r="G71" s="191">
        <v>0</v>
      </c>
      <c r="H71" s="183">
        <v>0</v>
      </c>
      <c r="I71" s="163">
        <v>0</v>
      </c>
      <c r="J71" s="163">
        <v>0</v>
      </c>
      <c r="K71" s="116">
        <v>0</v>
      </c>
      <c r="L71" s="183">
        <v>14</v>
      </c>
      <c r="M71" s="163">
        <v>0</v>
      </c>
      <c r="N71" s="163">
        <v>0</v>
      </c>
      <c r="O71" s="163">
        <v>0</v>
      </c>
      <c r="P71" s="163">
        <v>0</v>
      </c>
      <c r="Q71" s="210">
        <v>0</v>
      </c>
      <c r="R71" s="202">
        <f>SUM(D71:O71)</f>
        <v>14</v>
      </c>
      <c r="S71" s="160">
        <v>65</v>
      </c>
      <c r="T71" s="114" t="s">
        <v>97</v>
      </c>
      <c r="U71" s="203">
        <v>40</v>
      </c>
      <c r="V71" s="151"/>
    </row>
    <row r="72" spans="2:22" ht="14.25" x14ac:dyDescent="0.2">
      <c r="B72" s="113">
        <v>66</v>
      </c>
      <c r="C72" s="362" t="s">
        <v>139</v>
      </c>
      <c r="D72" s="153">
        <v>5</v>
      </c>
      <c r="E72" s="128">
        <v>0</v>
      </c>
      <c r="F72" s="115">
        <v>0</v>
      </c>
      <c r="G72" s="191">
        <v>8</v>
      </c>
      <c r="H72" s="183">
        <v>0</v>
      </c>
      <c r="I72" s="163">
        <v>0</v>
      </c>
      <c r="J72" s="163">
        <v>0</v>
      </c>
      <c r="K72" s="116">
        <v>0</v>
      </c>
      <c r="L72" s="183">
        <v>0</v>
      </c>
      <c r="M72" s="163">
        <v>0</v>
      </c>
      <c r="N72" s="163">
        <v>0</v>
      </c>
      <c r="O72" s="163">
        <v>0</v>
      </c>
      <c r="P72" s="163">
        <v>0</v>
      </c>
      <c r="Q72" s="210">
        <v>0</v>
      </c>
      <c r="R72" s="202">
        <f>SUM(D72:O72)</f>
        <v>13</v>
      </c>
      <c r="S72" s="161">
        <v>66</v>
      </c>
      <c r="T72" s="114" t="s">
        <v>95</v>
      </c>
      <c r="U72" s="203">
        <v>39</v>
      </c>
      <c r="V72" s="151"/>
    </row>
    <row r="73" spans="2:22" ht="14.25" x14ac:dyDescent="0.2">
      <c r="B73" s="113">
        <v>67</v>
      </c>
      <c r="C73" s="361" t="s">
        <v>82</v>
      </c>
      <c r="D73" s="153">
        <v>0</v>
      </c>
      <c r="E73" s="128">
        <v>0</v>
      </c>
      <c r="F73" s="115">
        <v>0</v>
      </c>
      <c r="G73" s="191">
        <v>0</v>
      </c>
      <c r="H73" s="183">
        <v>8</v>
      </c>
      <c r="I73" s="163">
        <v>0</v>
      </c>
      <c r="J73" s="163">
        <v>0</v>
      </c>
      <c r="K73" s="116">
        <v>0</v>
      </c>
      <c r="L73" s="183">
        <v>0</v>
      </c>
      <c r="M73" s="163">
        <v>0</v>
      </c>
      <c r="N73" s="163">
        <v>5</v>
      </c>
      <c r="O73" s="163">
        <v>0</v>
      </c>
      <c r="P73" s="163">
        <v>0</v>
      </c>
      <c r="Q73" s="210">
        <v>0</v>
      </c>
      <c r="R73" s="202">
        <f>SUM(D73:O73)</f>
        <v>13</v>
      </c>
      <c r="S73" s="160">
        <v>67</v>
      </c>
      <c r="T73" s="117" t="s">
        <v>140</v>
      </c>
      <c r="U73" s="203">
        <v>38</v>
      </c>
      <c r="V73" s="151"/>
    </row>
    <row r="74" spans="2:22" ht="14.25" x14ac:dyDescent="0.2">
      <c r="B74" s="113">
        <v>68</v>
      </c>
      <c r="C74" s="361" t="s">
        <v>309</v>
      </c>
      <c r="D74" s="153">
        <v>0</v>
      </c>
      <c r="E74" s="128">
        <v>0</v>
      </c>
      <c r="F74" s="115">
        <v>0</v>
      </c>
      <c r="G74" s="191">
        <v>0</v>
      </c>
      <c r="H74" s="183">
        <v>0</v>
      </c>
      <c r="I74" s="163">
        <v>0</v>
      </c>
      <c r="J74" s="163">
        <v>0</v>
      </c>
      <c r="K74" s="116">
        <v>0</v>
      </c>
      <c r="L74" s="211">
        <v>0</v>
      </c>
      <c r="M74" s="115">
        <v>0</v>
      </c>
      <c r="N74" s="163">
        <v>0</v>
      </c>
      <c r="O74" s="154">
        <v>0</v>
      </c>
      <c r="P74" s="163">
        <v>12</v>
      </c>
      <c r="Q74" s="210">
        <v>5</v>
      </c>
      <c r="R74" s="202">
        <f>SUM(D74:P74)</f>
        <v>12</v>
      </c>
      <c r="S74" s="160">
        <v>68</v>
      </c>
      <c r="T74" s="118" t="s">
        <v>131</v>
      </c>
      <c r="U74" s="203">
        <v>37</v>
      </c>
      <c r="V74" s="151"/>
    </row>
    <row r="75" spans="2:22" ht="14.25" x14ac:dyDescent="0.2">
      <c r="B75" s="113">
        <v>69</v>
      </c>
      <c r="C75" s="361" t="s">
        <v>138</v>
      </c>
      <c r="D75" s="375">
        <v>0</v>
      </c>
      <c r="E75" s="128">
        <v>0</v>
      </c>
      <c r="F75" s="115">
        <v>0</v>
      </c>
      <c r="G75" s="191">
        <v>0</v>
      </c>
      <c r="H75" s="183">
        <v>0</v>
      </c>
      <c r="I75" s="163">
        <v>0</v>
      </c>
      <c r="J75" s="163">
        <v>0</v>
      </c>
      <c r="K75" s="116">
        <v>11</v>
      </c>
      <c r="L75" s="183">
        <v>0</v>
      </c>
      <c r="M75" s="163">
        <v>0</v>
      </c>
      <c r="N75" s="163">
        <v>0</v>
      </c>
      <c r="O75" s="163">
        <v>0</v>
      </c>
      <c r="P75" s="163">
        <v>0</v>
      </c>
      <c r="Q75" s="210">
        <v>0</v>
      </c>
      <c r="R75" s="202">
        <f t="shared" ref="R75:R106" si="3">SUM(D75:O75)</f>
        <v>11</v>
      </c>
      <c r="S75" s="161">
        <v>69</v>
      </c>
      <c r="T75" s="114" t="s">
        <v>148</v>
      </c>
      <c r="U75" s="203">
        <v>35</v>
      </c>
      <c r="V75" s="151"/>
    </row>
    <row r="76" spans="2:22" ht="14.25" x14ac:dyDescent="0.2">
      <c r="B76" s="113">
        <v>70</v>
      </c>
      <c r="C76" s="361" t="s">
        <v>157</v>
      </c>
      <c r="D76" s="153">
        <v>0</v>
      </c>
      <c r="E76" s="128">
        <v>0</v>
      </c>
      <c r="F76" s="128">
        <v>0</v>
      </c>
      <c r="G76" s="191">
        <v>5</v>
      </c>
      <c r="H76" s="183">
        <v>5</v>
      </c>
      <c r="I76" s="163">
        <v>0</v>
      </c>
      <c r="J76" s="163">
        <v>0</v>
      </c>
      <c r="K76" s="116">
        <v>0</v>
      </c>
      <c r="L76" s="183">
        <v>0</v>
      </c>
      <c r="M76" s="163">
        <v>0</v>
      </c>
      <c r="N76" s="163">
        <v>0</v>
      </c>
      <c r="O76" s="163">
        <v>0</v>
      </c>
      <c r="P76" s="163">
        <v>0</v>
      </c>
      <c r="Q76" s="210">
        <v>0</v>
      </c>
      <c r="R76" s="202">
        <f t="shared" si="3"/>
        <v>10</v>
      </c>
      <c r="S76" s="160">
        <v>70</v>
      </c>
      <c r="T76" s="114" t="s">
        <v>149</v>
      </c>
      <c r="U76" s="203">
        <v>35</v>
      </c>
      <c r="V76" s="151"/>
    </row>
    <row r="77" spans="2:22" ht="14.25" x14ac:dyDescent="0.2">
      <c r="B77" s="113">
        <v>71</v>
      </c>
      <c r="C77" s="361" t="s">
        <v>136</v>
      </c>
      <c r="D77" s="153">
        <v>0</v>
      </c>
      <c r="E77" s="128">
        <v>0</v>
      </c>
      <c r="F77" s="128">
        <v>0</v>
      </c>
      <c r="G77" s="191">
        <v>5</v>
      </c>
      <c r="H77" s="183">
        <v>0</v>
      </c>
      <c r="I77" s="163">
        <v>0</v>
      </c>
      <c r="J77" s="163">
        <v>0</v>
      </c>
      <c r="K77" s="116">
        <v>0</v>
      </c>
      <c r="L77" s="183">
        <v>0</v>
      </c>
      <c r="M77" s="163">
        <v>5</v>
      </c>
      <c r="N77" s="163">
        <v>0</v>
      </c>
      <c r="O77" s="163">
        <v>0</v>
      </c>
      <c r="P77" s="163">
        <v>0</v>
      </c>
      <c r="Q77" s="210">
        <v>0</v>
      </c>
      <c r="R77" s="202">
        <f t="shared" si="3"/>
        <v>10</v>
      </c>
      <c r="S77" s="160">
        <v>71</v>
      </c>
      <c r="T77" s="114" t="s">
        <v>56</v>
      </c>
      <c r="U77" s="203">
        <v>35</v>
      </c>
      <c r="V77" s="151"/>
    </row>
    <row r="78" spans="2:22" ht="14.25" x14ac:dyDescent="0.2">
      <c r="B78" s="113">
        <v>72</v>
      </c>
      <c r="C78" s="365" t="s">
        <v>197</v>
      </c>
      <c r="D78" s="153">
        <v>0</v>
      </c>
      <c r="E78" s="128">
        <v>0</v>
      </c>
      <c r="F78" s="115">
        <v>0</v>
      </c>
      <c r="G78" s="191">
        <v>0</v>
      </c>
      <c r="H78" s="183">
        <v>0</v>
      </c>
      <c r="I78" s="163">
        <v>5</v>
      </c>
      <c r="J78" s="163">
        <v>0</v>
      </c>
      <c r="K78" s="116">
        <v>0</v>
      </c>
      <c r="L78" s="183">
        <v>5</v>
      </c>
      <c r="M78" s="163">
        <v>0</v>
      </c>
      <c r="N78" s="163">
        <v>0</v>
      </c>
      <c r="O78" s="163">
        <v>0</v>
      </c>
      <c r="P78" s="163">
        <v>0</v>
      </c>
      <c r="Q78" s="210">
        <v>0</v>
      </c>
      <c r="R78" s="202">
        <f t="shared" si="3"/>
        <v>10</v>
      </c>
      <c r="S78" s="161">
        <v>72</v>
      </c>
      <c r="T78" s="117" t="s">
        <v>153</v>
      </c>
      <c r="U78" s="203">
        <v>35</v>
      </c>
      <c r="V78" s="151"/>
    </row>
    <row r="79" spans="2:22" ht="14.25" x14ac:dyDescent="0.2">
      <c r="B79" s="113">
        <v>73</v>
      </c>
      <c r="C79" s="361" t="s">
        <v>162</v>
      </c>
      <c r="D79" s="153">
        <v>5</v>
      </c>
      <c r="E79" s="128">
        <v>5</v>
      </c>
      <c r="F79" s="115">
        <v>0</v>
      </c>
      <c r="G79" s="191">
        <v>0</v>
      </c>
      <c r="H79" s="183">
        <v>0</v>
      </c>
      <c r="I79" s="163">
        <v>0</v>
      </c>
      <c r="J79" s="163">
        <v>0</v>
      </c>
      <c r="K79" s="112">
        <v>0</v>
      </c>
      <c r="L79" s="183">
        <v>0</v>
      </c>
      <c r="M79" s="163">
        <v>0</v>
      </c>
      <c r="N79" s="163">
        <v>0</v>
      </c>
      <c r="O79" s="163">
        <v>0</v>
      </c>
      <c r="P79" s="163">
        <v>0</v>
      </c>
      <c r="Q79" s="210">
        <v>0</v>
      </c>
      <c r="R79" s="206">
        <f t="shared" si="3"/>
        <v>10</v>
      </c>
      <c r="S79" s="160">
        <v>73</v>
      </c>
      <c r="T79" s="114" t="s">
        <v>83</v>
      </c>
      <c r="U79" s="203">
        <v>34</v>
      </c>
      <c r="V79" s="151"/>
    </row>
    <row r="80" spans="2:22" ht="14.25" x14ac:dyDescent="0.2">
      <c r="B80" s="113">
        <v>74</v>
      </c>
      <c r="C80" s="361" t="s">
        <v>13</v>
      </c>
      <c r="D80" s="153">
        <v>0</v>
      </c>
      <c r="E80" s="128">
        <v>0</v>
      </c>
      <c r="F80" s="115">
        <v>0</v>
      </c>
      <c r="G80" s="191">
        <v>0</v>
      </c>
      <c r="H80" s="183">
        <v>5</v>
      </c>
      <c r="I80" s="163">
        <v>0</v>
      </c>
      <c r="J80" s="163">
        <v>0</v>
      </c>
      <c r="K80" s="116">
        <v>5</v>
      </c>
      <c r="L80" s="183">
        <v>0</v>
      </c>
      <c r="M80" s="163">
        <v>0</v>
      </c>
      <c r="N80" s="163">
        <v>0</v>
      </c>
      <c r="O80" s="163">
        <v>0</v>
      </c>
      <c r="P80" s="163">
        <v>0</v>
      </c>
      <c r="Q80" s="210">
        <v>14</v>
      </c>
      <c r="R80" s="202">
        <f t="shared" si="3"/>
        <v>10</v>
      </c>
      <c r="S80" s="160">
        <v>74</v>
      </c>
      <c r="T80" s="114" t="s">
        <v>46</v>
      </c>
      <c r="U80" s="203">
        <v>34</v>
      </c>
      <c r="V80" s="151"/>
    </row>
    <row r="81" spans="2:22" ht="14.25" x14ac:dyDescent="0.2">
      <c r="B81" s="113">
        <v>75</v>
      </c>
      <c r="C81" s="362" t="s">
        <v>71</v>
      </c>
      <c r="D81" s="153">
        <v>5</v>
      </c>
      <c r="E81" s="128">
        <v>0</v>
      </c>
      <c r="F81" s="115">
        <v>0</v>
      </c>
      <c r="G81" s="191">
        <v>0</v>
      </c>
      <c r="H81" s="183">
        <v>0</v>
      </c>
      <c r="I81" s="163">
        <v>0</v>
      </c>
      <c r="J81" s="163">
        <v>0</v>
      </c>
      <c r="K81" s="119">
        <v>0</v>
      </c>
      <c r="L81" s="221">
        <v>0</v>
      </c>
      <c r="M81" s="163">
        <v>5</v>
      </c>
      <c r="N81" s="163">
        <v>0</v>
      </c>
      <c r="O81" s="163">
        <v>0</v>
      </c>
      <c r="P81" s="163">
        <v>0</v>
      </c>
      <c r="Q81" s="210">
        <v>5</v>
      </c>
      <c r="R81" s="202">
        <f t="shared" si="3"/>
        <v>10</v>
      </c>
      <c r="S81" s="161">
        <v>75</v>
      </c>
      <c r="T81" s="117" t="s">
        <v>134</v>
      </c>
      <c r="U81" s="203">
        <v>33</v>
      </c>
      <c r="V81" s="151"/>
    </row>
    <row r="82" spans="2:22" ht="14.25" x14ac:dyDescent="0.2">
      <c r="B82" s="113">
        <v>76</v>
      </c>
      <c r="C82" s="361" t="s">
        <v>42</v>
      </c>
      <c r="D82" s="375">
        <v>5</v>
      </c>
      <c r="E82" s="128">
        <v>0</v>
      </c>
      <c r="F82" s="115">
        <v>0</v>
      </c>
      <c r="G82" s="191">
        <v>5</v>
      </c>
      <c r="H82" s="183">
        <v>0</v>
      </c>
      <c r="I82" s="163">
        <v>0</v>
      </c>
      <c r="J82" s="163">
        <v>0</v>
      </c>
      <c r="K82" s="116">
        <v>0</v>
      </c>
      <c r="L82" s="183">
        <v>0</v>
      </c>
      <c r="M82" s="163">
        <v>0</v>
      </c>
      <c r="N82" s="163">
        <v>0</v>
      </c>
      <c r="O82" s="163">
        <v>0</v>
      </c>
      <c r="P82" s="163">
        <v>0</v>
      </c>
      <c r="Q82" s="210">
        <v>5</v>
      </c>
      <c r="R82" s="202">
        <f t="shared" si="3"/>
        <v>10</v>
      </c>
      <c r="S82" s="160">
        <v>76</v>
      </c>
      <c r="T82" s="114" t="s">
        <v>135</v>
      </c>
      <c r="U82" s="203">
        <v>33</v>
      </c>
      <c r="V82" s="151"/>
    </row>
    <row r="83" spans="2:22" ht="14.25" x14ac:dyDescent="0.2">
      <c r="B83" s="113">
        <v>77</v>
      </c>
      <c r="C83" s="361" t="s">
        <v>151</v>
      </c>
      <c r="D83" s="153">
        <v>5</v>
      </c>
      <c r="E83" s="128">
        <v>0</v>
      </c>
      <c r="F83" s="115">
        <v>0</v>
      </c>
      <c r="G83" s="191">
        <v>5</v>
      </c>
      <c r="H83" s="183">
        <v>0</v>
      </c>
      <c r="I83" s="163">
        <v>0</v>
      </c>
      <c r="J83" s="163">
        <v>0</v>
      </c>
      <c r="K83" s="116">
        <v>0</v>
      </c>
      <c r="L83" s="183">
        <v>0</v>
      </c>
      <c r="M83" s="163">
        <v>0</v>
      </c>
      <c r="N83" s="163">
        <v>0</v>
      </c>
      <c r="O83" s="163">
        <v>0</v>
      </c>
      <c r="P83" s="163">
        <v>0</v>
      </c>
      <c r="Q83" s="210">
        <v>0</v>
      </c>
      <c r="R83" s="202">
        <f t="shared" si="3"/>
        <v>10</v>
      </c>
      <c r="S83" s="160">
        <v>77</v>
      </c>
      <c r="T83" s="114" t="s">
        <v>136</v>
      </c>
      <c r="U83" s="203">
        <v>30</v>
      </c>
      <c r="V83" s="151"/>
    </row>
    <row r="84" spans="2:22" ht="14.25" x14ac:dyDescent="0.2">
      <c r="B84" s="113">
        <v>78</v>
      </c>
      <c r="C84" s="361" t="s">
        <v>177</v>
      </c>
      <c r="D84" s="374">
        <v>5</v>
      </c>
      <c r="E84" s="128">
        <v>0</v>
      </c>
      <c r="F84" s="115">
        <v>0</v>
      </c>
      <c r="G84" s="191">
        <v>5</v>
      </c>
      <c r="H84" s="183">
        <v>0</v>
      </c>
      <c r="I84" s="163">
        <v>0</v>
      </c>
      <c r="J84" s="163">
        <v>0</v>
      </c>
      <c r="K84" s="112">
        <v>0</v>
      </c>
      <c r="L84" s="183">
        <v>0</v>
      </c>
      <c r="M84" s="163">
        <v>0</v>
      </c>
      <c r="N84" s="163">
        <v>0</v>
      </c>
      <c r="O84" s="163">
        <v>0</v>
      </c>
      <c r="P84" s="163">
        <v>0</v>
      </c>
      <c r="Q84" s="210">
        <v>0</v>
      </c>
      <c r="R84" s="202">
        <f t="shared" si="3"/>
        <v>10</v>
      </c>
      <c r="S84" s="161">
        <v>78</v>
      </c>
      <c r="T84" s="114" t="s">
        <v>45</v>
      </c>
      <c r="U84" s="203">
        <v>30</v>
      </c>
      <c r="V84" s="151"/>
    </row>
    <row r="85" spans="2:22" ht="14.25" x14ac:dyDescent="0.2">
      <c r="B85" s="113">
        <v>79</v>
      </c>
      <c r="C85" s="366" t="s">
        <v>126</v>
      </c>
      <c r="D85" s="153">
        <v>0</v>
      </c>
      <c r="E85" s="128">
        <v>0</v>
      </c>
      <c r="F85" s="115">
        <v>0</v>
      </c>
      <c r="G85" s="191">
        <v>0</v>
      </c>
      <c r="H85" s="183">
        <v>0</v>
      </c>
      <c r="I85" s="163">
        <v>5</v>
      </c>
      <c r="J85" s="163">
        <v>0</v>
      </c>
      <c r="K85" s="116">
        <v>5</v>
      </c>
      <c r="L85" s="183">
        <v>0</v>
      </c>
      <c r="M85" s="163">
        <v>0</v>
      </c>
      <c r="N85" s="163">
        <v>0</v>
      </c>
      <c r="O85" s="163">
        <v>0</v>
      </c>
      <c r="P85" s="163">
        <v>0</v>
      </c>
      <c r="Q85" s="210">
        <v>0</v>
      </c>
      <c r="R85" s="202">
        <f t="shared" si="3"/>
        <v>10</v>
      </c>
      <c r="S85" s="160">
        <v>79</v>
      </c>
      <c r="T85" s="110" t="s">
        <v>142</v>
      </c>
      <c r="U85" s="203">
        <v>30</v>
      </c>
      <c r="V85" s="151"/>
    </row>
    <row r="86" spans="2:22" ht="14.25" x14ac:dyDescent="0.2">
      <c r="B86" s="113">
        <v>80</v>
      </c>
      <c r="C86" s="362" t="s">
        <v>96</v>
      </c>
      <c r="D86" s="375">
        <v>5</v>
      </c>
      <c r="E86" s="128">
        <v>0</v>
      </c>
      <c r="F86" s="115">
        <v>0</v>
      </c>
      <c r="G86" s="191">
        <v>0</v>
      </c>
      <c r="H86" s="183">
        <v>0</v>
      </c>
      <c r="I86" s="163">
        <v>0</v>
      </c>
      <c r="J86" s="163">
        <v>0</v>
      </c>
      <c r="K86" s="116">
        <v>0</v>
      </c>
      <c r="L86" s="183">
        <v>0</v>
      </c>
      <c r="M86" s="163">
        <v>0</v>
      </c>
      <c r="N86" s="163">
        <v>0</v>
      </c>
      <c r="O86" s="163">
        <v>5</v>
      </c>
      <c r="P86" s="163">
        <v>0</v>
      </c>
      <c r="Q86" s="210">
        <v>0</v>
      </c>
      <c r="R86" s="202">
        <f t="shared" si="3"/>
        <v>10</v>
      </c>
      <c r="S86" s="160">
        <v>80</v>
      </c>
      <c r="T86" s="114" t="s">
        <v>152</v>
      </c>
      <c r="U86" s="203">
        <v>30</v>
      </c>
      <c r="V86" s="151"/>
    </row>
    <row r="87" spans="2:22" ht="14.25" x14ac:dyDescent="0.2">
      <c r="B87" s="113">
        <v>81</v>
      </c>
      <c r="C87" s="361" t="s">
        <v>191</v>
      </c>
      <c r="D87" s="153">
        <v>0</v>
      </c>
      <c r="E87" s="128">
        <v>5</v>
      </c>
      <c r="F87" s="115">
        <v>0</v>
      </c>
      <c r="G87" s="191">
        <v>0</v>
      </c>
      <c r="H87" s="183">
        <v>0</v>
      </c>
      <c r="I87" s="163">
        <v>0</v>
      </c>
      <c r="J87" s="163">
        <v>0</v>
      </c>
      <c r="K87" s="116">
        <v>0</v>
      </c>
      <c r="L87" s="183">
        <v>0</v>
      </c>
      <c r="M87" s="163">
        <v>5</v>
      </c>
      <c r="N87" s="163">
        <v>0</v>
      </c>
      <c r="O87" s="163">
        <v>0</v>
      </c>
      <c r="P87" s="163">
        <v>0</v>
      </c>
      <c r="Q87" s="210">
        <v>0</v>
      </c>
      <c r="R87" s="202">
        <f t="shared" si="3"/>
        <v>10</v>
      </c>
      <c r="S87" s="161">
        <v>81</v>
      </c>
      <c r="T87" s="117" t="s">
        <v>139</v>
      </c>
      <c r="U87" s="203">
        <v>28</v>
      </c>
      <c r="V87" s="151"/>
    </row>
    <row r="88" spans="2:22" ht="14.25" x14ac:dyDescent="0.2">
      <c r="B88" s="113">
        <v>82</v>
      </c>
      <c r="C88" s="365" t="s">
        <v>195</v>
      </c>
      <c r="D88" s="374">
        <v>0</v>
      </c>
      <c r="E88" s="128">
        <v>0</v>
      </c>
      <c r="F88" s="159">
        <v>0</v>
      </c>
      <c r="G88" s="191">
        <v>0</v>
      </c>
      <c r="H88" s="183">
        <v>0</v>
      </c>
      <c r="I88" s="163">
        <v>5</v>
      </c>
      <c r="J88" s="163">
        <v>0</v>
      </c>
      <c r="K88" s="112">
        <v>0</v>
      </c>
      <c r="L88" s="183">
        <v>0</v>
      </c>
      <c r="M88" s="163">
        <v>0</v>
      </c>
      <c r="N88" s="163">
        <v>0</v>
      </c>
      <c r="O88" s="163">
        <v>0</v>
      </c>
      <c r="P88" s="163">
        <v>0</v>
      </c>
      <c r="Q88" s="210">
        <v>0</v>
      </c>
      <c r="R88" s="202">
        <f t="shared" si="3"/>
        <v>5</v>
      </c>
      <c r="S88" s="160">
        <v>82</v>
      </c>
      <c r="T88" s="114" t="s">
        <v>157</v>
      </c>
      <c r="U88" s="203">
        <v>28</v>
      </c>
      <c r="V88" s="151"/>
    </row>
    <row r="89" spans="2:22" ht="14.25" x14ac:dyDescent="0.2">
      <c r="B89" s="113">
        <v>83</v>
      </c>
      <c r="C89" s="364" t="s">
        <v>83</v>
      </c>
      <c r="D89" s="153">
        <v>0</v>
      </c>
      <c r="E89" s="128">
        <v>0</v>
      </c>
      <c r="F89" s="115">
        <v>0</v>
      </c>
      <c r="G89" s="191">
        <v>0</v>
      </c>
      <c r="H89" s="183">
        <v>0</v>
      </c>
      <c r="I89" s="163">
        <v>0</v>
      </c>
      <c r="J89" s="163">
        <v>0</v>
      </c>
      <c r="K89" s="116">
        <v>0</v>
      </c>
      <c r="L89" s="183">
        <v>0</v>
      </c>
      <c r="M89" s="163">
        <v>5</v>
      </c>
      <c r="N89" s="163">
        <v>0</v>
      </c>
      <c r="O89" s="163">
        <v>0</v>
      </c>
      <c r="P89" s="163">
        <v>0</v>
      </c>
      <c r="Q89" s="210">
        <v>0</v>
      </c>
      <c r="R89" s="202">
        <f t="shared" si="3"/>
        <v>5</v>
      </c>
      <c r="S89" s="160">
        <v>83</v>
      </c>
      <c r="T89" s="222" t="s">
        <v>176</v>
      </c>
      <c r="U89" s="203">
        <v>27</v>
      </c>
      <c r="V89" s="151"/>
    </row>
    <row r="90" spans="2:22" ht="14.25" x14ac:dyDescent="0.2">
      <c r="B90" s="113">
        <v>84</v>
      </c>
      <c r="C90" s="365" t="s">
        <v>200</v>
      </c>
      <c r="D90" s="153">
        <v>0</v>
      </c>
      <c r="E90" s="128">
        <v>0</v>
      </c>
      <c r="F90" s="115">
        <v>0</v>
      </c>
      <c r="G90" s="191">
        <v>0</v>
      </c>
      <c r="H90" s="183">
        <v>0</v>
      </c>
      <c r="I90" s="163">
        <v>0</v>
      </c>
      <c r="J90" s="163">
        <v>5</v>
      </c>
      <c r="K90" s="119">
        <v>0</v>
      </c>
      <c r="L90" s="183">
        <v>0</v>
      </c>
      <c r="M90" s="163">
        <v>0</v>
      </c>
      <c r="N90" s="163">
        <v>0</v>
      </c>
      <c r="O90" s="163">
        <v>0</v>
      </c>
      <c r="P90" s="163">
        <v>0</v>
      </c>
      <c r="Q90" s="210">
        <v>0</v>
      </c>
      <c r="R90" s="202">
        <f t="shared" si="3"/>
        <v>5</v>
      </c>
      <c r="S90" s="161">
        <v>84</v>
      </c>
      <c r="T90" s="117" t="s">
        <v>88</v>
      </c>
      <c r="U90" s="203">
        <v>26</v>
      </c>
      <c r="V90" s="151"/>
    </row>
    <row r="91" spans="2:22" ht="14.25" x14ac:dyDescent="0.2">
      <c r="B91" s="113">
        <v>85</v>
      </c>
      <c r="C91" s="365" t="s">
        <v>196</v>
      </c>
      <c r="D91" s="153">
        <v>0</v>
      </c>
      <c r="E91" s="128">
        <v>0</v>
      </c>
      <c r="F91" s="115">
        <v>0</v>
      </c>
      <c r="G91" s="191">
        <v>0</v>
      </c>
      <c r="H91" s="183">
        <v>0</v>
      </c>
      <c r="I91" s="163">
        <v>5</v>
      </c>
      <c r="J91" s="163">
        <v>0</v>
      </c>
      <c r="K91" s="116">
        <v>0</v>
      </c>
      <c r="L91" s="183">
        <v>0</v>
      </c>
      <c r="M91" s="163">
        <v>0</v>
      </c>
      <c r="N91" s="163">
        <v>0</v>
      </c>
      <c r="O91" s="163">
        <v>0</v>
      </c>
      <c r="P91" s="163">
        <v>0</v>
      </c>
      <c r="Q91" s="210">
        <v>5</v>
      </c>
      <c r="R91" s="202">
        <f t="shared" si="3"/>
        <v>5</v>
      </c>
      <c r="S91" s="160">
        <v>85</v>
      </c>
      <c r="T91" s="114" t="s">
        <v>155</v>
      </c>
      <c r="U91" s="203">
        <v>25</v>
      </c>
      <c r="V91" s="151"/>
    </row>
    <row r="92" spans="2:22" ht="14.25" x14ac:dyDescent="0.2">
      <c r="B92" s="113">
        <v>86</v>
      </c>
      <c r="C92" s="362" t="s">
        <v>145</v>
      </c>
      <c r="D92" s="153">
        <v>0</v>
      </c>
      <c r="E92" s="128">
        <v>0</v>
      </c>
      <c r="F92" s="115">
        <v>0</v>
      </c>
      <c r="G92" s="191">
        <v>5</v>
      </c>
      <c r="H92" s="183">
        <v>0</v>
      </c>
      <c r="I92" s="163">
        <v>0</v>
      </c>
      <c r="J92" s="163">
        <v>0</v>
      </c>
      <c r="K92" s="116">
        <v>0</v>
      </c>
      <c r="L92" s="183">
        <v>0</v>
      </c>
      <c r="M92" s="163">
        <v>0</v>
      </c>
      <c r="N92" s="163">
        <v>0</v>
      </c>
      <c r="O92" s="163">
        <v>0</v>
      </c>
      <c r="P92" s="163">
        <v>0</v>
      </c>
      <c r="Q92" s="210">
        <v>0</v>
      </c>
      <c r="R92" s="202">
        <f t="shared" si="3"/>
        <v>5</v>
      </c>
      <c r="S92" s="160">
        <v>86</v>
      </c>
      <c r="T92" s="114" t="s">
        <v>137</v>
      </c>
      <c r="U92" s="203">
        <v>25</v>
      </c>
      <c r="V92" s="151"/>
    </row>
    <row r="93" spans="2:22" ht="14.25" x14ac:dyDescent="0.2">
      <c r="B93" s="113">
        <v>87</v>
      </c>
      <c r="C93" s="361" t="s">
        <v>175</v>
      </c>
      <c r="D93" s="375">
        <v>5</v>
      </c>
      <c r="E93" s="128">
        <v>0</v>
      </c>
      <c r="F93" s="115">
        <v>0</v>
      </c>
      <c r="G93" s="191">
        <v>0</v>
      </c>
      <c r="H93" s="183">
        <v>0</v>
      </c>
      <c r="I93" s="163">
        <v>0</v>
      </c>
      <c r="J93" s="163">
        <v>0</v>
      </c>
      <c r="K93" s="119">
        <v>0</v>
      </c>
      <c r="L93" s="183">
        <v>0</v>
      </c>
      <c r="M93" s="163">
        <v>0</v>
      </c>
      <c r="N93" s="163">
        <v>0</v>
      </c>
      <c r="O93" s="163">
        <v>0</v>
      </c>
      <c r="P93" s="163">
        <v>0</v>
      </c>
      <c r="Q93" s="210">
        <v>0</v>
      </c>
      <c r="R93" s="202">
        <f t="shared" si="3"/>
        <v>5</v>
      </c>
      <c r="S93" s="161">
        <v>87</v>
      </c>
      <c r="T93" s="114" t="s">
        <v>42</v>
      </c>
      <c r="U93" s="203">
        <v>25</v>
      </c>
      <c r="V93" s="151"/>
    </row>
    <row r="94" spans="2:22" ht="14.25" x14ac:dyDescent="0.2">
      <c r="B94" s="113">
        <v>88</v>
      </c>
      <c r="C94" s="362" t="s">
        <v>146</v>
      </c>
      <c r="D94" s="376">
        <v>5</v>
      </c>
      <c r="E94" s="128">
        <v>0</v>
      </c>
      <c r="F94" s="115">
        <v>0</v>
      </c>
      <c r="G94" s="191">
        <v>0</v>
      </c>
      <c r="H94" s="183">
        <v>0</v>
      </c>
      <c r="I94" s="163">
        <v>0</v>
      </c>
      <c r="J94" s="163">
        <v>0</v>
      </c>
      <c r="K94" s="121">
        <v>0</v>
      </c>
      <c r="L94" s="183">
        <v>0</v>
      </c>
      <c r="M94" s="163">
        <v>0</v>
      </c>
      <c r="N94" s="163">
        <v>0</v>
      </c>
      <c r="O94" s="163">
        <v>0</v>
      </c>
      <c r="P94" s="163">
        <v>0</v>
      </c>
      <c r="Q94" s="210">
        <v>0</v>
      </c>
      <c r="R94" s="202">
        <f t="shared" si="3"/>
        <v>5</v>
      </c>
      <c r="S94" s="160">
        <v>88</v>
      </c>
      <c r="T94" s="117" t="s">
        <v>47</v>
      </c>
      <c r="U94" s="203">
        <v>25</v>
      </c>
      <c r="V94" s="151"/>
    </row>
    <row r="95" spans="2:22" ht="14.25" x14ac:dyDescent="0.2">
      <c r="B95" s="113">
        <v>89</v>
      </c>
      <c r="C95" s="363" t="s">
        <v>147</v>
      </c>
      <c r="D95" s="153">
        <v>0</v>
      </c>
      <c r="E95" s="128">
        <v>0</v>
      </c>
      <c r="F95" s="115">
        <v>0</v>
      </c>
      <c r="G95" s="191">
        <v>0</v>
      </c>
      <c r="H95" s="183">
        <v>0</v>
      </c>
      <c r="I95" s="163">
        <v>0</v>
      </c>
      <c r="J95" s="163">
        <v>0</v>
      </c>
      <c r="K95" s="116">
        <v>0</v>
      </c>
      <c r="L95" s="183">
        <v>0</v>
      </c>
      <c r="M95" s="163">
        <v>0</v>
      </c>
      <c r="N95" s="163">
        <v>0</v>
      </c>
      <c r="O95" s="163">
        <v>5</v>
      </c>
      <c r="P95" s="163">
        <v>0</v>
      </c>
      <c r="Q95" s="210">
        <v>0</v>
      </c>
      <c r="R95" s="202">
        <f t="shared" si="3"/>
        <v>5</v>
      </c>
      <c r="S95" s="160">
        <v>89</v>
      </c>
      <c r="T95" s="120" t="s">
        <v>177</v>
      </c>
      <c r="U95" s="203">
        <v>22</v>
      </c>
      <c r="V95" s="151"/>
    </row>
    <row r="96" spans="2:22" ht="14.25" x14ac:dyDescent="0.2">
      <c r="B96" s="113">
        <v>90</v>
      </c>
      <c r="C96" s="361" t="s">
        <v>156</v>
      </c>
      <c r="D96" s="375">
        <v>0</v>
      </c>
      <c r="E96" s="128">
        <v>0</v>
      </c>
      <c r="F96" s="115">
        <v>0</v>
      </c>
      <c r="G96" s="191">
        <v>0</v>
      </c>
      <c r="H96" s="183">
        <v>0</v>
      </c>
      <c r="I96" s="163">
        <v>5</v>
      </c>
      <c r="J96" s="163">
        <v>0</v>
      </c>
      <c r="K96" s="116">
        <v>0</v>
      </c>
      <c r="L96" s="183">
        <v>0</v>
      </c>
      <c r="M96" s="163">
        <v>0</v>
      </c>
      <c r="N96" s="163">
        <v>0</v>
      </c>
      <c r="O96" s="163">
        <v>0</v>
      </c>
      <c r="P96" s="163">
        <v>0</v>
      </c>
      <c r="Q96" s="210">
        <v>0</v>
      </c>
      <c r="R96" s="202">
        <f t="shared" si="3"/>
        <v>5</v>
      </c>
      <c r="S96" s="161">
        <v>90</v>
      </c>
      <c r="T96" s="114" t="s">
        <v>138</v>
      </c>
      <c r="U96" s="203">
        <v>21</v>
      </c>
      <c r="V96" s="151"/>
    </row>
    <row r="97" spans="2:22" ht="14.25" x14ac:dyDescent="0.2">
      <c r="B97" s="113">
        <v>91</v>
      </c>
      <c r="C97" s="361" t="s">
        <v>85</v>
      </c>
      <c r="D97" s="153">
        <v>5</v>
      </c>
      <c r="E97" s="128">
        <v>0</v>
      </c>
      <c r="F97" s="115">
        <v>0</v>
      </c>
      <c r="G97" s="191">
        <v>0</v>
      </c>
      <c r="H97" s="183">
        <v>0</v>
      </c>
      <c r="I97" s="163">
        <v>0</v>
      </c>
      <c r="J97" s="163">
        <v>0</v>
      </c>
      <c r="K97" s="119">
        <v>0</v>
      </c>
      <c r="L97" s="183">
        <v>0</v>
      </c>
      <c r="M97" s="163">
        <v>0</v>
      </c>
      <c r="N97" s="163">
        <v>0</v>
      </c>
      <c r="O97" s="163">
        <v>0</v>
      </c>
      <c r="P97" s="163">
        <v>0</v>
      </c>
      <c r="Q97" s="210">
        <v>5</v>
      </c>
      <c r="R97" s="202">
        <f t="shared" si="3"/>
        <v>5</v>
      </c>
      <c r="S97" s="160">
        <v>91</v>
      </c>
      <c r="T97" s="114" t="s">
        <v>141</v>
      </c>
      <c r="U97" s="203">
        <v>20</v>
      </c>
      <c r="V97" s="151"/>
    </row>
    <row r="98" spans="2:22" ht="14.25" x14ac:dyDescent="0.2">
      <c r="B98" s="113">
        <v>92</v>
      </c>
      <c r="C98" s="361" t="s">
        <v>141</v>
      </c>
      <c r="D98" s="375">
        <v>0</v>
      </c>
      <c r="E98" s="128">
        <v>0</v>
      </c>
      <c r="F98" s="128">
        <v>0</v>
      </c>
      <c r="G98" s="191">
        <v>0</v>
      </c>
      <c r="H98" s="183">
        <v>0</v>
      </c>
      <c r="I98" s="163">
        <v>0</v>
      </c>
      <c r="J98" s="163">
        <v>5</v>
      </c>
      <c r="K98" s="116">
        <v>0</v>
      </c>
      <c r="L98" s="183">
        <v>0</v>
      </c>
      <c r="M98" s="163">
        <v>0</v>
      </c>
      <c r="N98" s="163">
        <v>0</v>
      </c>
      <c r="O98" s="163">
        <v>0</v>
      </c>
      <c r="P98" s="163">
        <v>0</v>
      </c>
      <c r="Q98" s="210">
        <v>0</v>
      </c>
      <c r="R98" s="202">
        <f t="shared" si="3"/>
        <v>5</v>
      </c>
      <c r="S98" s="160">
        <v>92</v>
      </c>
      <c r="T98" s="114" t="s">
        <v>164</v>
      </c>
      <c r="U98" s="203">
        <v>20</v>
      </c>
      <c r="V98" s="151"/>
    </row>
    <row r="99" spans="2:22" ht="14.25" x14ac:dyDescent="0.2">
      <c r="B99" s="113">
        <v>93</v>
      </c>
      <c r="C99" s="361" t="s">
        <v>159</v>
      </c>
      <c r="D99" s="374">
        <v>0</v>
      </c>
      <c r="E99" s="128">
        <v>0</v>
      </c>
      <c r="F99" s="115">
        <v>0</v>
      </c>
      <c r="G99" s="191">
        <v>0</v>
      </c>
      <c r="H99" s="183">
        <v>5</v>
      </c>
      <c r="I99" s="163">
        <v>0</v>
      </c>
      <c r="J99" s="163">
        <v>0</v>
      </c>
      <c r="K99" s="112">
        <v>0</v>
      </c>
      <c r="L99" s="183">
        <v>0</v>
      </c>
      <c r="M99" s="163">
        <v>0</v>
      </c>
      <c r="N99" s="163">
        <v>0</v>
      </c>
      <c r="O99" s="163">
        <v>0</v>
      </c>
      <c r="P99" s="163">
        <v>0</v>
      </c>
      <c r="Q99" s="210">
        <v>0</v>
      </c>
      <c r="R99" s="202">
        <f t="shared" si="3"/>
        <v>5</v>
      </c>
      <c r="S99" s="161">
        <v>93</v>
      </c>
      <c r="T99" s="114" t="s">
        <v>151</v>
      </c>
      <c r="U99" s="203">
        <v>20</v>
      </c>
      <c r="V99" s="151"/>
    </row>
    <row r="100" spans="2:22" ht="14.25" x14ac:dyDescent="0.2">
      <c r="B100" s="113">
        <v>94</v>
      </c>
      <c r="C100" s="367" t="s">
        <v>201</v>
      </c>
      <c r="D100" s="109">
        <v>0</v>
      </c>
      <c r="E100" s="128">
        <v>0</v>
      </c>
      <c r="F100" s="115">
        <v>0</v>
      </c>
      <c r="G100" s="191">
        <v>0</v>
      </c>
      <c r="H100" s="183">
        <v>0</v>
      </c>
      <c r="I100" s="163">
        <v>5</v>
      </c>
      <c r="J100" s="163">
        <v>0</v>
      </c>
      <c r="K100" s="116">
        <v>0</v>
      </c>
      <c r="L100" s="183">
        <v>0</v>
      </c>
      <c r="M100" s="163">
        <v>0</v>
      </c>
      <c r="N100" s="163">
        <v>0</v>
      </c>
      <c r="O100" s="163">
        <v>0</v>
      </c>
      <c r="P100" s="163">
        <v>0</v>
      </c>
      <c r="Q100" s="210">
        <v>0</v>
      </c>
      <c r="R100" s="202">
        <f t="shared" si="3"/>
        <v>5</v>
      </c>
      <c r="S100" s="160">
        <v>94</v>
      </c>
      <c r="T100" s="110" t="s">
        <v>144</v>
      </c>
      <c r="U100" s="203">
        <v>20</v>
      </c>
      <c r="V100" s="151"/>
    </row>
    <row r="101" spans="2:22" ht="14.25" x14ac:dyDescent="0.2">
      <c r="B101" s="113">
        <v>95</v>
      </c>
      <c r="C101" s="364" t="s">
        <v>178</v>
      </c>
      <c r="D101" s="153">
        <v>5</v>
      </c>
      <c r="E101" s="128">
        <v>0</v>
      </c>
      <c r="F101" s="115">
        <v>0</v>
      </c>
      <c r="G101" s="191">
        <v>0</v>
      </c>
      <c r="H101" s="183">
        <v>0</v>
      </c>
      <c r="I101" s="163">
        <v>0</v>
      </c>
      <c r="J101" s="163">
        <v>0</v>
      </c>
      <c r="K101" s="116">
        <v>0</v>
      </c>
      <c r="L101" s="183">
        <v>0</v>
      </c>
      <c r="M101" s="163">
        <v>0</v>
      </c>
      <c r="N101" s="163">
        <v>0</v>
      </c>
      <c r="O101" s="163">
        <v>0</v>
      </c>
      <c r="P101" s="163">
        <v>0</v>
      </c>
      <c r="Q101" s="210">
        <v>0</v>
      </c>
      <c r="R101" s="202">
        <f t="shared" si="3"/>
        <v>5</v>
      </c>
      <c r="S101" s="160">
        <v>95</v>
      </c>
      <c r="T101" s="110" t="s">
        <v>173</v>
      </c>
      <c r="U101" s="203">
        <v>20</v>
      </c>
      <c r="V101" s="151"/>
    </row>
    <row r="102" spans="2:22" ht="14.25" x14ac:dyDescent="0.2">
      <c r="B102" s="113">
        <v>96</v>
      </c>
      <c r="C102" s="361" t="s">
        <v>160</v>
      </c>
      <c r="D102" s="153">
        <v>5</v>
      </c>
      <c r="E102" s="128">
        <v>0</v>
      </c>
      <c r="F102" s="115">
        <v>0</v>
      </c>
      <c r="G102" s="191">
        <v>0</v>
      </c>
      <c r="H102" s="183">
        <v>0</v>
      </c>
      <c r="I102" s="163">
        <v>0</v>
      </c>
      <c r="J102" s="163">
        <v>0</v>
      </c>
      <c r="K102" s="116">
        <v>0</v>
      </c>
      <c r="L102" s="183">
        <v>0</v>
      </c>
      <c r="M102" s="163">
        <v>0</v>
      </c>
      <c r="N102" s="163">
        <v>0</v>
      </c>
      <c r="O102" s="163">
        <v>0</v>
      </c>
      <c r="P102" s="163">
        <v>0</v>
      </c>
      <c r="Q102" s="210">
        <v>0</v>
      </c>
      <c r="R102" s="202">
        <f t="shared" si="3"/>
        <v>5</v>
      </c>
      <c r="S102" s="161">
        <v>96</v>
      </c>
      <c r="T102" s="114" t="s">
        <v>309</v>
      </c>
      <c r="U102" s="203">
        <v>20</v>
      </c>
      <c r="V102" s="151"/>
    </row>
    <row r="103" spans="2:22" ht="14.25" x14ac:dyDescent="0.2">
      <c r="B103" s="113">
        <v>97</v>
      </c>
      <c r="C103" s="361" t="s">
        <v>161</v>
      </c>
      <c r="D103" s="375">
        <v>0</v>
      </c>
      <c r="E103" s="128">
        <v>0</v>
      </c>
      <c r="F103" s="115">
        <v>5</v>
      </c>
      <c r="G103" s="191">
        <v>0</v>
      </c>
      <c r="H103" s="183">
        <v>0</v>
      </c>
      <c r="I103" s="163">
        <v>0</v>
      </c>
      <c r="J103" s="163">
        <v>0</v>
      </c>
      <c r="K103" s="116">
        <v>0</v>
      </c>
      <c r="L103" s="183">
        <v>0</v>
      </c>
      <c r="M103" s="163">
        <v>0</v>
      </c>
      <c r="N103" s="163">
        <v>0</v>
      </c>
      <c r="O103" s="163">
        <v>0</v>
      </c>
      <c r="P103" s="163">
        <v>0</v>
      </c>
      <c r="Q103" s="210">
        <v>0</v>
      </c>
      <c r="R103" s="202">
        <f t="shared" si="3"/>
        <v>5</v>
      </c>
      <c r="S103" s="160">
        <v>97</v>
      </c>
      <c r="T103" s="114" t="s">
        <v>175</v>
      </c>
      <c r="U103" s="203">
        <v>17</v>
      </c>
      <c r="V103" s="151"/>
    </row>
    <row r="104" spans="2:22" ht="14.25" x14ac:dyDescent="0.2">
      <c r="B104" s="113">
        <v>98</v>
      </c>
      <c r="C104" s="361" t="s">
        <v>125</v>
      </c>
      <c r="D104" s="153">
        <v>5</v>
      </c>
      <c r="E104" s="128">
        <v>0</v>
      </c>
      <c r="F104" s="115">
        <v>0</v>
      </c>
      <c r="G104" s="191">
        <v>0</v>
      </c>
      <c r="H104" s="183">
        <v>0</v>
      </c>
      <c r="I104" s="163">
        <v>0</v>
      </c>
      <c r="J104" s="163">
        <v>0</v>
      </c>
      <c r="K104" s="116">
        <v>0</v>
      </c>
      <c r="L104" s="183">
        <v>0</v>
      </c>
      <c r="M104" s="163">
        <v>0</v>
      </c>
      <c r="N104" s="163">
        <v>0</v>
      </c>
      <c r="O104" s="163">
        <v>0</v>
      </c>
      <c r="P104" s="163">
        <v>0</v>
      </c>
      <c r="Q104" s="210">
        <v>0</v>
      </c>
      <c r="R104" s="202">
        <f t="shared" si="3"/>
        <v>5</v>
      </c>
      <c r="S104" s="160">
        <v>98</v>
      </c>
      <c r="T104" s="114" t="s">
        <v>171</v>
      </c>
      <c r="U104" s="203">
        <v>17</v>
      </c>
      <c r="V104" s="151"/>
    </row>
    <row r="105" spans="2:22" ht="14.25" x14ac:dyDescent="0.2">
      <c r="B105" s="113">
        <v>99</v>
      </c>
      <c r="C105" s="361" t="s">
        <v>130</v>
      </c>
      <c r="D105" s="153">
        <v>0</v>
      </c>
      <c r="E105" s="128">
        <v>0</v>
      </c>
      <c r="F105" s="115">
        <v>0</v>
      </c>
      <c r="G105" s="191">
        <v>0</v>
      </c>
      <c r="H105" s="183">
        <v>0</v>
      </c>
      <c r="I105" s="163">
        <v>5</v>
      </c>
      <c r="J105" s="163">
        <v>0</v>
      </c>
      <c r="K105" s="116">
        <v>0</v>
      </c>
      <c r="L105" s="183">
        <v>0</v>
      </c>
      <c r="M105" s="163">
        <v>0</v>
      </c>
      <c r="N105" s="163">
        <v>0</v>
      </c>
      <c r="O105" s="163">
        <v>0</v>
      </c>
      <c r="P105" s="163">
        <v>0</v>
      </c>
      <c r="Q105" s="210">
        <v>0</v>
      </c>
      <c r="R105" s="202">
        <f t="shared" si="3"/>
        <v>5</v>
      </c>
      <c r="S105" s="161">
        <v>99</v>
      </c>
      <c r="T105" s="117" t="s">
        <v>145</v>
      </c>
      <c r="U105" s="203">
        <v>15</v>
      </c>
      <c r="V105" s="151"/>
    </row>
    <row r="106" spans="2:22" ht="14.25" x14ac:dyDescent="0.2">
      <c r="B106" s="113">
        <v>100</v>
      </c>
      <c r="C106" s="361" t="s">
        <v>165</v>
      </c>
      <c r="D106" s="153">
        <v>0</v>
      </c>
      <c r="E106" s="128">
        <v>0</v>
      </c>
      <c r="F106" s="115">
        <v>0</v>
      </c>
      <c r="G106" s="191">
        <v>0</v>
      </c>
      <c r="H106" s="183">
        <v>0</v>
      </c>
      <c r="I106" s="163">
        <v>0</v>
      </c>
      <c r="J106" s="163">
        <v>0</v>
      </c>
      <c r="K106" s="116">
        <v>0</v>
      </c>
      <c r="L106" s="183">
        <v>0</v>
      </c>
      <c r="M106" s="163">
        <v>0</v>
      </c>
      <c r="N106" s="163">
        <v>0</v>
      </c>
      <c r="O106" s="163">
        <v>5</v>
      </c>
      <c r="P106" s="163">
        <v>0</v>
      </c>
      <c r="Q106" s="210">
        <v>0</v>
      </c>
      <c r="R106" s="202">
        <f t="shared" si="3"/>
        <v>5</v>
      </c>
      <c r="S106" s="160">
        <v>100</v>
      </c>
      <c r="T106" s="117" t="s">
        <v>146</v>
      </c>
      <c r="U106" s="203">
        <v>15</v>
      </c>
      <c r="V106" s="151"/>
    </row>
    <row r="107" spans="2:22" ht="14.25" x14ac:dyDescent="0.2">
      <c r="B107" s="113">
        <v>101</v>
      </c>
      <c r="C107" s="368" t="s">
        <v>202</v>
      </c>
      <c r="D107" s="375">
        <v>0</v>
      </c>
      <c r="E107" s="128">
        <v>0</v>
      </c>
      <c r="F107" s="115">
        <v>0</v>
      </c>
      <c r="G107" s="191">
        <v>0</v>
      </c>
      <c r="H107" s="183">
        <v>0</v>
      </c>
      <c r="I107" s="163">
        <v>5</v>
      </c>
      <c r="J107" s="163">
        <v>0</v>
      </c>
      <c r="K107" s="116">
        <v>0</v>
      </c>
      <c r="L107" s="211">
        <v>0</v>
      </c>
      <c r="M107" s="115">
        <v>0</v>
      </c>
      <c r="N107" s="163">
        <v>0</v>
      </c>
      <c r="O107" s="201">
        <v>0</v>
      </c>
      <c r="P107" s="163">
        <v>0</v>
      </c>
      <c r="Q107" s="210">
        <v>0</v>
      </c>
      <c r="R107" s="204">
        <v>5</v>
      </c>
      <c r="S107" s="160">
        <v>101</v>
      </c>
      <c r="T107" s="114" t="s">
        <v>156</v>
      </c>
      <c r="U107" s="203">
        <v>15</v>
      </c>
      <c r="V107" s="151"/>
    </row>
    <row r="108" spans="2:22" ht="14.25" x14ac:dyDescent="0.2">
      <c r="B108" s="113">
        <v>102</v>
      </c>
      <c r="C108" s="361" t="s">
        <v>171</v>
      </c>
      <c r="D108" s="113">
        <v>0</v>
      </c>
      <c r="E108" s="128">
        <v>0</v>
      </c>
      <c r="F108" s="115">
        <v>5</v>
      </c>
      <c r="G108" s="191">
        <v>0</v>
      </c>
      <c r="H108" s="183">
        <v>0</v>
      </c>
      <c r="I108" s="163">
        <v>0</v>
      </c>
      <c r="J108" s="163">
        <v>0</v>
      </c>
      <c r="K108" s="116">
        <v>0</v>
      </c>
      <c r="L108" s="183">
        <v>0</v>
      </c>
      <c r="M108" s="163">
        <v>0</v>
      </c>
      <c r="N108" s="163">
        <v>0</v>
      </c>
      <c r="O108" s="163">
        <v>0</v>
      </c>
      <c r="P108" s="163">
        <v>0</v>
      </c>
      <c r="Q108" s="210">
        <v>0</v>
      </c>
      <c r="R108" s="202">
        <f t="shared" ref="R108:R113" si="4">SUM(D108:O108)</f>
        <v>5</v>
      </c>
      <c r="S108" s="161">
        <v>102</v>
      </c>
      <c r="T108" s="194" t="s">
        <v>197</v>
      </c>
      <c r="U108" s="203">
        <v>15</v>
      </c>
      <c r="V108" s="151"/>
    </row>
    <row r="109" spans="2:22" ht="14.25" x14ac:dyDescent="0.2">
      <c r="B109" s="113">
        <v>103</v>
      </c>
      <c r="C109" s="361" t="s">
        <v>144</v>
      </c>
      <c r="D109" s="113">
        <v>0</v>
      </c>
      <c r="E109" s="128">
        <v>0</v>
      </c>
      <c r="F109" s="115">
        <v>0</v>
      </c>
      <c r="G109" s="191">
        <v>5</v>
      </c>
      <c r="H109" s="183">
        <v>0</v>
      </c>
      <c r="I109" s="163">
        <v>0</v>
      </c>
      <c r="J109" s="163">
        <v>0</v>
      </c>
      <c r="K109" s="119">
        <v>0</v>
      </c>
      <c r="L109" s="183">
        <v>0</v>
      </c>
      <c r="M109" s="163">
        <v>0</v>
      </c>
      <c r="N109" s="163">
        <v>0</v>
      </c>
      <c r="O109" s="163">
        <v>0</v>
      </c>
      <c r="P109" s="163">
        <v>0</v>
      </c>
      <c r="Q109" s="210">
        <v>0</v>
      </c>
      <c r="R109" s="202">
        <f t="shared" si="4"/>
        <v>5</v>
      </c>
      <c r="S109" s="160">
        <v>103</v>
      </c>
      <c r="T109" s="114" t="s">
        <v>162</v>
      </c>
      <c r="U109" s="203">
        <v>15</v>
      </c>
      <c r="V109" s="151"/>
    </row>
    <row r="110" spans="2:22" ht="14.25" x14ac:dyDescent="0.2">
      <c r="B110" s="113">
        <v>104</v>
      </c>
      <c r="C110" s="365" t="s">
        <v>198</v>
      </c>
      <c r="D110" s="113">
        <v>0</v>
      </c>
      <c r="E110" s="128">
        <v>0</v>
      </c>
      <c r="F110" s="115">
        <v>0</v>
      </c>
      <c r="G110" s="191">
        <v>0</v>
      </c>
      <c r="H110" s="183">
        <v>0</v>
      </c>
      <c r="I110" s="163">
        <v>5</v>
      </c>
      <c r="J110" s="163">
        <v>0</v>
      </c>
      <c r="K110" s="116">
        <v>0</v>
      </c>
      <c r="L110" s="183">
        <v>0</v>
      </c>
      <c r="M110" s="163">
        <v>0</v>
      </c>
      <c r="N110" s="163">
        <v>0</v>
      </c>
      <c r="O110" s="163">
        <v>0</v>
      </c>
      <c r="P110" s="163">
        <v>0</v>
      </c>
      <c r="Q110" s="210">
        <v>0</v>
      </c>
      <c r="R110" s="202">
        <f t="shared" si="4"/>
        <v>5</v>
      </c>
      <c r="S110" s="160">
        <v>104</v>
      </c>
      <c r="T110" s="117" t="s">
        <v>150</v>
      </c>
      <c r="U110" s="203">
        <v>15</v>
      </c>
      <c r="V110" s="151"/>
    </row>
    <row r="111" spans="2:22" ht="14.25" x14ac:dyDescent="0.2">
      <c r="B111" s="113">
        <v>105</v>
      </c>
      <c r="C111" s="369" t="s">
        <v>131</v>
      </c>
      <c r="D111" s="113">
        <v>0</v>
      </c>
      <c r="E111" s="128">
        <v>0</v>
      </c>
      <c r="F111" s="115">
        <v>0</v>
      </c>
      <c r="G111" s="191">
        <v>0</v>
      </c>
      <c r="H111" s="183">
        <v>0</v>
      </c>
      <c r="I111" s="163">
        <v>0</v>
      </c>
      <c r="J111" s="163">
        <v>0</v>
      </c>
      <c r="K111" s="116">
        <v>0</v>
      </c>
      <c r="L111" s="183">
        <v>0</v>
      </c>
      <c r="M111" s="163">
        <v>5</v>
      </c>
      <c r="N111" s="163">
        <v>0</v>
      </c>
      <c r="O111" s="163">
        <v>0</v>
      </c>
      <c r="P111" s="163">
        <v>0</v>
      </c>
      <c r="Q111" s="210">
        <v>0</v>
      </c>
      <c r="R111" s="202">
        <f t="shared" si="4"/>
        <v>5</v>
      </c>
      <c r="S111" s="161">
        <v>105</v>
      </c>
      <c r="T111" s="194" t="s">
        <v>196</v>
      </c>
      <c r="U111" s="203">
        <v>10</v>
      </c>
      <c r="V111" s="151"/>
    </row>
    <row r="112" spans="2:22" ht="14.25" x14ac:dyDescent="0.2">
      <c r="B112" s="113">
        <v>106</v>
      </c>
      <c r="C112" s="361" t="s">
        <v>135</v>
      </c>
      <c r="D112" s="113">
        <v>0</v>
      </c>
      <c r="E112" s="128">
        <v>5</v>
      </c>
      <c r="F112" s="128">
        <v>0</v>
      </c>
      <c r="G112" s="191">
        <v>0</v>
      </c>
      <c r="H112" s="183">
        <v>0</v>
      </c>
      <c r="I112" s="163">
        <v>0</v>
      </c>
      <c r="J112" s="163">
        <v>0</v>
      </c>
      <c r="K112" s="116">
        <v>0</v>
      </c>
      <c r="L112" s="183">
        <v>0</v>
      </c>
      <c r="M112" s="163">
        <v>0</v>
      </c>
      <c r="N112" s="163">
        <v>0</v>
      </c>
      <c r="O112" s="163">
        <v>0</v>
      </c>
      <c r="P112" s="163">
        <v>0</v>
      </c>
      <c r="Q112" s="210">
        <v>0</v>
      </c>
      <c r="R112" s="202">
        <f t="shared" si="4"/>
        <v>5</v>
      </c>
      <c r="S112" s="160">
        <v>106</v>
      </c>
      <c r="T112" s="167" t="s">
        <v>147</v>
      </c>
      <c r="U112" s="203">
        <v>10</v>
      </c>
      <c r="V112" s="151"/>
    </row>
    <row r="113" spans="2:22" ht="14.25" x14ac:dyDescent="0.2">
      <c r="B113" s="113">
        <v>107</v>
      </c>
      <c r="C113" s="361" t="s">
        <v>95</v>
      </c>
      <c r="D113" s="113">
        <v>5</v>
      </c>
      <c r="E113" s="128">
        <v>0</v>
      </c>
      <c r="F113" s="115">
        <v>0</v>
      </c>
      <c r="G113" s="191">
        <v>0</v>
      </c>
      <c r="H113" s="183">
        <v>0</v>
      </c>
      <c r="I113" s="163">
        <v>0</v>
      </c>
      <c r="J113" s="163">
        <v>0</v>
      </c>
      <c r="K113" s="116">
        <v>0</v>
      </c>
      <c r="L113" s="183">
        <v>0</v>
      </c>
      <c r="M113" s="163">
        <v>0</v>
      </c>
      <c r="N113" s="163">
        <v>0</v>
      </c>
      <c r="O113" s="163">
        <v>0</v>
      </c>
      <c r="P113" s="163">
        <v>0</v>
      </c>
      <c r="Q113" s="210">
        <v>0</v>
      </c>
      <c r="R113" s="202">
        <f t="shared" si="4"/>
        <v>5</v>
      </c>
      <c r="S113" s="160">
        <v>107</v>
      </c>
      <c r="T113" s="117" t="s">
        <v>158</v>
      </c>
      <c r="U113" s="203">
        <v>10</v>
      </c>
      <c r="V113" s="151"/>
    </row>
    <row r="114" spans="2:22" ht="14.25" x14ac:dyDescent="0.2">
      <c r="B114" s="113">
        <v>108</v>
      </c>
      <c r="C114" s="361" t="s">
        <v>69</v>
      </c>
      <c r="D114" s="113">
        <v>0</v>
      </c>
      <c r="E114" s="128">
        <v>0</v>
      </c>
      <c r="F114" s="115">
        <v>0</v>
      </c>
      <c r="G114" s="191">
        <v>0</v>
      </c>
      <c r="H114" s="183">
        <v>0</v>
      </c>
      <c r="I114" s="163">
        <v>0</v>
      </c>
      <c r="J114" s="163">
        <v>0</v>
      </c>
      <c r="K114" s="116">
        <v>0</v>
      </c>
      <c r="L114" s="211">
        <v>5</v>
      </c>
      <c r="M114" s="115">
        <v>0</v>
      </c>
      <c r="N114" s="163">
        <v>0</v>
      </c>
      <c r="O114" s="201">
        <v>0</v>
      </c>
      <c r="P114" s="163">
        <v>0</v>
      </c>
      <c r="Q114" s="210">
        <v>5</v>
      </c>
      <c r="R114" s="204">
        <v>5</v>
      </c>
      <c r="S114" s="161">
        <v>108</v>
      </c>
      <c r="T114" s="114" t="s">
        <v>159</v>
      </c>
      <c r="U114" s="203">
        <v>10</v>
      </c>
      <c r="V114" s="151"/>
    </row>
    <row r="115" spans="2:22" ht="14.25" x14ac:dyDescent="0.2">
      <c r="B115" s="113">
        <v>109</v>
      </c>
      <c r="C115" s="363" t="s">
        <v>167</v>
      </c>
      <c r="D115" s="358">
        <v>0</v>
      </c>
      <c r="E115" s="128">
        <v>0</v>
      </c>
      <c r="F115" s="115">
        <v>0</v>
      </c>
      <c r="G115" s="191">
        <v>0</v>
      </c>
      <c r="H115" s="183">
        <v>0</v>
      </c>
      <c r="I115" s="163">
        <v>0</v>
      </c>
      <c r="J115" s="163">
        <v>0</v>
      </c>
      <c r="K115" s="121">
        <v>0</v>
      </c>
      <c r="L115" s="211">
        <v>0</v>
      </c>
      <c r="M115" s="115">
        <v>5</v>
      </c>
      <c r="N115" s="163">
        <v>0</v>
      </c>
      <c r="O115" s="201">
        <v>0</v>
      </c>
      <c r="P115" s="163">
        <v>0</v>
      </c>
      <c r="Q115" s="210">
        <v>5</v>
      </c>
      <c r="R115" s="202">
        <f>SUM(D115:O115)</f>
        <v>5</v>
      </c>
      <c r="S115" s="160">
        <v>109</v>
      </c>
      <c r="T115" s="120" t="s">
        <v>178</v>
      </c>
      <c r="U115" s="203">
        <v>10</v>
      </c>
      <c r="V115" s="151"/>
    </row>
    <row r="116" spans="2:22" ht="14.25" x14ac:dyDescent="0.2">
      <c r="B116" s="113">
        <v>110</v>
      </c>
      <c r="C116" s="363" t="s">
        <v>14</v>
      </c>
      <c r="D116" s="358">
        <v>0</v>
      </c>
      <c r="E116" s="128">
        <v>0</v>
      </c>
      <c r="F116" s="148">
        <v>0</v>
      </c>
      <c r="G116" s="191">
        <v>0</v>
      </c>
      <c r="H116" s="183">
        <v>0</v>
      </c>
      <c r="I116" s="163">
        <v>0</v>
      </c>
      <c r="J116" s="163">
        <v>0</v>
      </c>
      <c r="K116" s="149">
        <v>0</v>
      </c>
      <c r="L116" s="211">
        <v>0</v>
      </c>
      <c r="M116" s="115">
        <v>5</v>
      </c>
      <c r="N116" s="163">
        <v>0</v>
      </c>
      <c r="O116" s="201">
        <v>0</v>
      </c>
      <c r="P116" s="163">
        <v>0</v>
      </c>
      <c r="Q116" s="210">
        <v>0</v>
      </c>
      <c r="R116" s="204">
        <v>5</v>
      </c>
      <c r="S116" s="160">
        <v>110</v>
      </c>
      <c r="T116" s="120" t="s">
        <v>160</v>
      </c>
      <c r="U116" s="203">
        <v>10</v>
      </c>
      <c r="V116" s="151"/>
    </row>
    <row r="117" spans="2:22" ht="14.25" x14ac:dyDescent="0.2">
      <c r="B117" s="113">
        <v>111</v>
      </c>
      <c r="C117" s="363" t="s">
        <v>97</v>
      </c>
      <c r="D117" s="358">
        <v>0</v>
      </c>
      <c r="E117" s="128">
        <v>0</v>
      </c>
      <c r="F117" s="148">
        <v>0</v>
      </c>
      <c r="G117" s="191">
        <v>0</v>
      </c>
      <c r="H117" s="183">
        <v>0</v>
      </c>
      <c r="I117" s="163">
        <v>0</v>
      </c>
      <c r="J117" s="163">
        <v>5</v>
      </c>
      <c r="K117" s="121">
        <v>0</v>
      </c>
      <c r="L117" s="183">
        <v>0</v>
      </c>
      <c r="M117" s="163">
        <v>0</v>
      </c>
      <c r="N117" s="163">
        <v>0</v>
      </c>
      <c r="O117" s="163">
        <v>0</v>
      </c>
      <c r="P117" s="163">
        <v>0</v>
      </c>
      <c r="Q117" s="210">
        <v>0</v>
      </c>
      <c r="R117" s="202">
        <f t="shared" ref="R117:R130" si="5">SUM(D117:O117)</f>
        <v>5</v>
      </c>
      <c r="S117" s="161">
        <v>111</v>
      </c>
      <c r="T117" s="120" t="s">
        <v>161</v>
      </c>
      <c r="U117" s="203">
        <v>10</v>
      </c>
      <c r="V117" s="151"/>
    </row>
    <row r="118" spans="2:22" ht="14.25" x14ac:dyDescent="0.2">
      <c r="B118" s="113">
        <v>112</v>
      </c>
      <c r="C118" s="363" t="s">
        <v>179</v>
      </c>
      <c r="D118" s="358">
        <v>0</v>
      </c>
      <c r="E118" s="128">
        <v>0</v>
      </c>
      <c r="F118" s="148">
        <v>0</v>
      </c>
      <c r="G118" s="191">
        <v>0</v>
      </c>
      <c r="H118" s="183">
        <v>0</v>
      </c>
      <c r="I118" s="163">
        <v>0</v>
      </c>
      <c r="J118" s="163">
        <v>0</v>
      </c>
      <c r="K118" s="121">
        <v>0</v>
      </c>
      <c r="L118" s="183">
        <v>0</v>
      </c>
      <c r="M118" s="163">
        <v>0</v>
      </c>
      <c r="N118" s="163">
        <v>0</v>
      </c>
      <c r="O118" s="163">
        <v>0</v>
      </c>
      <c r="P118" s="163">
        <v>0</v>
      </c>
      <c r="Q118" s="210">
        <v>0</v>
      </c>
      <c r="R118" s="202">
        <f t="shared" si="5"/>
        <v>0</v>
      </c>
      <c r="S118" s="160">
        <v>112</v>
      </c>
      <c r="T118" s="120" t="s">
        <v>165</v>
      </c>
      <c r="U118" s="203">
        <v>10</v>
      </c>
      <c r="V118" s="151"/>
    </row>
    <row r="119" spans="2:22" ht="14.25" x14ac:dyDescent="0.2">
      <c r="B119" s="113">
        <v>113</v>
      </c>
      <c r="C119" s="370" t="s">
        <v>158</v>
      </c>
      <c r="D119" s="358">
        <v>0</v>
      </c>
      <c r="E119" s="128">
        <v>0</v>
      </c>
      <c r="F119" s="148">
        <v>0</v>
      </c>
      <c r="G119" s="191">
        <v>0</v>
      </c>
      <c r="H119" s="183">
        <v>0</v>
      </c>
      <c r="I119" s="163">
        <v>0</v>
      </c>
      <c r="J119" s="163">
        <v>0</v>
      </c>
      <c r="K119" s="121">
        <v>0</v>
      </c>
      <c r="L119" s="183">
        <v>0</v>
      </c>
      <c r="M119" s="163">
        <v>0</v>
      </c>
      <c r="N119" s="163">
        <v>0</v>
      </c>
      <c r="O119" s="163">
        <v>0</v>
      </c>
      <c r="P119" s="163">
        <v>0</v>
      </c>
      <c r="Q119" s="210">
        <v>0</v>
      </c>
      <c r="R119" s="202">
        <f t="shared" si="5"/>
        <v>0</v>
      </c>
      <c r="S119" s="160">
        <v>113</v>
      </c>
      <c r="T119" s="120" t="s">
        <v>167</v>
      </c>
      <c r="U119" s="203">
        <v>10</v>
      </c>
      <c r="V119" s="151"/>
    </row>
    <row r="120" spans="2:22" ht="14.25" x14ac:dyDescent="0.2">
      <c r="B120" s="113">
        <v>114</v>
      </c>
      <c r="C120" s="370" t="s">
        <v>134</v>
      </c>
      <c r="D120" s="358">
        <v>0</v>
      </c>
      <c r="E120" s="128">
        <v>0</v>
      </c>
      <c r="F120" s="148">
        <v>0</v>
      </c>
      <c r="G120" s="191">
        <v>0</v>
      </c>
      <c r="H120" s="183">
        <v>0</v>
      </c>
      <c r="I120" s="163">
        <v>0</v>
      </c>
      <c r="J120" s="163">
        <v>0</v>
      </c>
      <c r="K120" s="121">
        <v>0</v>
      </c>
      <c r="L120" s="183">
        <v>0</v>
      </c>
      <c r="M120" s="163">
        <v>0</v>
      </c>
      <c r="N120" s="163">
        <v>0</v>
      </c>
      <c r="O120" s="163">
        <v>0</v>
      </c>
      <c r="P120" s="163">
        <v>0</v>
      </c>
      <c r="Q120" s="210">
        <v>0</v>
      </c>
      <c r="R120" s="202">
        <f t="shared" si="5"/>
        <v>0</v>
      </c>
      <c r="S120" s="161">
        <v>114</v>
      </c>
      <c r="T120" s="120" t="s">
        <v>168</v>
      </c>
      <c r="U120" s="203">
        <v>10</v>
      </c>
      <c r="V120" s="151"/>
    </row>
    <row r="121" spans="2:22" ht="14.25" x14ac:dyDescent="0.2">
      <c r="B121" s="113">
        <v>115</v>
      </c>
      <c r="C121" s="363" t="s">
        <v>137</v>
      </c>
      <c r="D121" s="153">
        <v>0</v>
      </c>
      <c r="E121" s="128">
        <v>0</v>
      </c>
      <c r="F121" s="128">
        <v>0</v>
      </c>
      <c r="G121" s="191">
        <v>0</v>
      </c>
      <c r="H121" s="183">
        <v>0</v>
      </c>
      <c r="I121" s="163">
        <v>0</v>
      </c>
      <c r="J121" s="163">
        <v>0</v>
      </c>
      <c r="K121" s="121">
        <v>0</v>
      </c>
      <c r="L121" s="183">
        <v>0</v>
      </c>
      <c r="M121" s="163">
        <v>0</v>
      </c>
      <c r="N121" s="163">
        <v>0</v>
      </c>
      <c r="O121" s="163">
        <v>0</v>
      </c>
      <c r="P121" s="163">
        <v>0</v>
      </c>
      <c r="Q121" s="210">
        <v>5</v>
      </c>
      <c r="R121" s="202">
        <f t="shared" si="5"/>
        <v>0</v>
      </c>
      <c r="S121" s="160">
        <v>115</v>
      </c>
      <c r="T121" s="120" t="s">
        <v>73</v>
      </c>
      <c r="U121" s="203">
        <v>10</v>
      </c>
      <c r="V121" s="151"/>
    </row>
    <row r="122" spans="2:22" ht="14.25" x14ac:dyDescent="0.2">
      <c r="B122" s="113">
        <v>116</v>
      </c>
      <c r="C122" s="362" t="s">
        <v>150</v>
      </c>
      <c r="D122" s="375">
        <v>0</v>
      </c>
      <c r="E122" s="128">
        <v>0</v>
      </c>
      <c r="F122" s="115">
        <v>0</v>
      </c>
      <c r="G122" s="191">
        <v>0</v>
      </c>
      <c r="H122" s="183">
        <v>0</v>
      </c>
      <c r="I122" s="163">
        <v>0</v>
      </c>
      <c r="J122" s="163">
        <v>0</v>
      </c>
      <c r="K122" s="129">
        <v>0</v>
      </c>
      <c r="L122" s="183">
        <v>0</v>
      </c>
      <c r="M122" s="163">
        <v>0</v>
      </c>
      <c r="N122" s="163">
        <v>0</v>
      </c>
      <c r="O122" s="163">
        <v>0</v>
      </c>
      <c r="P122" s="163">
        <v>0</v>
      </c>
      <c r="Q122" s="210">
        <v>0</v>
      </c>
      <c r="R122" s="169">
        <f t="shared" si="5"/>
        <v>0</v>
      </c>
      <c r="S122" s="160">
        <v>116</v>
      </c>
      <c r="T122" s="194" t="s">
        <v>195</v>
      </c>
      <c r="U122" s="203">
        <v>5</v>
      </c>
      <c r="V122" s="151"/>
    </row>
    <row r="123" spans="2:22" ht="14.25" x14ac:dyDescent="0.2">
      <c r="B123" s="113">
        <v>117</v>
      </c>
      <c r="C123" s="361" t="s">
        <v>193</v>
      </c>
      <c r="D123" s="153">
        <v>0</v>
      </c>
      <c r="E123" s="128">
        <v>0</v>
      </c>
      <c r="F123" s="115">
        <v>0</v>
      </c>
      <c r="G123" s="191">
        <v>0</v>
      </c>
      <c r="H123" s="183">
        <v>0</v>
      </c>
      <c r="I123" s="163">
        <v>0</v>
      </c>
      <c r="J123" s="163">
        <v>0</v>
      </c>
      <c r="K123" s="116">
        <v>0</v>
      </c>
      <c r="L123" s="183">
        <v>0</v>
      </c>
      <c r="M123" s="163">
        <v>0</v>
      </c>
      <c r="N123" s="163">
        <v>0</v>
      </c>
      <c r="O123" s="163">
        <v>0</v>
      </c>
      <c r="P123" s="163">
        <v>0</v>
      </c>
      <c r="Q123" s="210">
        <v>0</v>
      </c>
      <c r="R123" s="169">
        <f t="shared" si="5"/>
        <v>0</v>
      </c>
      <c r="S123" s="161">
        <v>117</v>
      </c>
      <c r="T123" s="174" t="s">
        <v>200</v>
      </c>
      <c r="U123" s="203">
        <v>5</v>
      </c>
    </row>
    <row r="124" spans="2:22" ht="14.25" x14ac:dyDescent="0.2">
      <c r="B124" s="113">
        <v>118</v>
      </c>
      <c r="C124" s="362" t="s">
        <v>163</v>
      </c>
      <c r="D124" s="153">
        <v>0</v>
      </c>
      <c r="E124" s="128">
        <v>0</v>
      </c>
      <c r="F124" s="115">
        <v>0</v>
      </c>
      <c r="G124" s="191">
        <v>0</v>
      </c>
      <c r="H124" s="183">
        <v>0</v>
      </c>
      <c r="I124" s="163">
        <v>0</v>
      </c>
      <c r="J124" s="163">
        <v>0</v>
      </c>
      <c r="K124" s="116">
        <v>0</v>
      </c>
      <c r="L124" s="183">
        <v>0</v>
      </c>
      <c r="M124" s="163">
        <v>0</v>
      </c>
      <c r="N124" s="163">
        <v>0</v>
      </c>
      <c r="O124" s="163">
        <v>0</v>
      </c>
      <c r="P124" s="163">
        <v>0</v>
      </c>
      <c r="Q124" s="210">
        <v>0</v>
      </c>
      <c r="R124" s="169">
        <f t="shared" si="5"/>
        <v>0</v>
      </c>
      <c r="S124" s="160">
        <v>118</v>
      </c>
      <c r="T124" s="167" t="s">
        <v>179</v>
      </c>
      <c r="U124" s="203">
        <v>5</v>
      </c>
    </row>
    <row r="125" spans="2:22" ht="14.25" x14ac:dyDescent="0.2">
      <c r="B125" s="113">
        <v>119</v>
      </c>
      <c r="C125" s="361" t="s">
        <v>164</v>
      </c>
      <c r="D125" s="153">
        <v>0</v>
      </c>
      <c r="E125" s="128">
        <v>0</v>
      </c>
      <c r="F125" s="128">
        <v>0</v>
      </c>
      <c r="G125" s="191">
        <v>0</v>
      </c>
      <c r="H125" s="183">
        <v>0</v>
      </c>
      <c r="I125" s="163">
        <v>0</v>
      </c>
      <c r="J125" s="163">
        <v>0</v>
      </c>
      <c r="K125" s="116">
        <v>0</v>
      </c>
      <c r="L125" s="183">
        <v>0</v>
      </c>
      <c r="M125" s="163">
        <v>0</v>
      </c>
      <c r="N125" s="163">
        <v>0</v>
      </c>
      <c r="O125" s="163">
        <v>0</v>
      </c>
      <c r="P125" s="163">
        <v>0</v>
      </c>
      <c r="Q125" s="210">
        <v>0</v>
      </c>
      <c r="R125" s="169">
        <f t="shared" si="5"/>
        <v>0</v>
      </c>
      <c r="S125" s="160">
        <v>119</v>
      </c>
      <c r="T125" s="175" t="s">
        <v>201</v>
      </c>
      <c r="U125" s="203">
        <v>5</v>
      </c>
    </row>
    <row r="126" spans="2:22" ht="14.25" x14ac:dyDescent="0.2">
      <c r="B126" s="113">
        <v>120</v>
      </c>
      <c r="C126" s="362" t="s">
        <v>47</v>
      </c>
      <c r="D126" s="375">
        <v>0</v>
      </c>
      <c r="E126" s="128">
        <v>0</v>
      </c>
      <c r="F126" s="115">
        <v>0</v>
      </c>
      <c r="G126" s="191">
        <v>0</v>
      </c>
      <c r="H126" s="183">
        <v>0</v>
      </c>
      <c r="I126" s="163">
        <v>0</v>
      </c>
      <c r="J126" s="163">
        <v>0</v>
      </c>
      <c r="K126" s="116">
        <v>0</v>
      </c>
      <c r="L126" s="183">
        <v>0</v>
      </c>
      <c r="M126" s="163">
        <v>0</v>
      </c>
      <c r="N126" s="163">
        <v>0</v>
      </c>
      <c r="O126" s="163">
        <v>0</v>
      </c>
      <c r="P126" s="163">
        <v>0</v>
      </c>
      <c r="Q126" s="210">
        <v>0</v>
      </c>
      <c r="R126" s="169">
        <f t="shared" si="5"/>
        <v>0</v>
      </c>
      <c r="S126" s="161">
        <v>120</v>
      </c>
      <c r="T126" s="167" t="s">
        <v>193</v>
      </c>
      <c r="U126" s="203">
        <v>5</v>
      </c>
    </row>
    <row r="127" spans="2:22" ht="14.25" x14ac:dyDescent="0.2">
      <c r="B127" s="113">
        <v>121</v>
      </c>
      <c r="C127" s="361" t="s">
        <v>173</v>
      </c>
      <c r="D127" s="153">
        <v>0</v>
      </c>
      <c r="E127" s="128">
        <v>0</v>
      </c>
      <c r="F127" s="115">
        <v>0</v>
      </c>
      <c r="G127" s="191">
        <v>0</v>
      </c>
      <c r="H127" s="183">
        <v>0</v>
      </c>
      <c r="I127" s="163">
        <v>0</v>
      </c>
      <c r="J127" s="163">
        <v>0</v>
      </c>
      <c r="K127" s="116">
        <v>0</v>
      </c>
      <c r="L127" s="183">
        <v>0</v>
      </c>
      <c r="M127" s="163">
        <v>0</v>
      </c>
      <c r="N127" s="163">
        <v>0</v>
      </c>
      <c r="O127" s="163">
        <v>0</v>
      </c>
      <c r="P127" s="163">
        <v>0</v>
      </c>
      <c r="Q127" s="210">
        <v>10</v>
      </c>
      <c r="R127" s="169">
        <f t="shared" si="5"/>
        <v>0</v>
      </c>
      <c r="S127" s="160">
        <v>121</v>
      </c>
      <c r="T127" s="193" t="s">
        <v>163</v>
      </c>
      <c r="U127" s="203">
        <v>5</v>
      </c>
    </row>
    <row r="128" spans="2:22" ht="14.25" x14ac:dyDescent="0.2">
      <c r="B128" s="113">
        <v>122</v>
      </c>
      <c r="C128" s="361" t="s">
        <v>166</v>
      </c>
      <c r="D128" s="153">
        <v>0</v>
      </c>
      <c r="E128" s="128">
        <v>0</v>
      </c>
      <c r="F128" s="115">
        <v>0</v>
      </c>
      <c r="G128" s="191">
        <v>0</v>
      </c>
      <c r="H128" s="183">
        <v>0</v>
      </c>
      <c r="I128" s="163">
        <v>0</v>
      </c>
      <c r="J128" s="163">
        <v>0</v>
      </c>
      <c r="K128" s="116">
        <v>0</v>
      </c>
      <c r="L128" s="211">
        <v>0</v>
      </c>
      <c r="M128" s="115">
        <v>0</v>
      </c>
      <c r="N128" s="163">
        <v>0</v>
      </c>
      <c r="O128" s="154">
        <v>0</v>
      </c>
      <c r="P128" s="163">
        <v>0</v>
      </c>
      <c r="Q128" s="210">
        <v>0</v>
      </c>
      <c r="R128" s="169">
        <f t="shared" si="5"/>
        <v>0</v>
      </c>
      <c r="S128" s="160">
        <v>122</v>
      </c>
      <c r="T128" s="175" t="s">
        <v>202</v>
      </c>
      <c r="U128" s="203">
        <v>5</v>
      </c>
    </row>
    <row r="129" spans="2:21" ht="14.25" x14ac:dyDescent="0.2">
      <c r="B129" s="113">
        <v>123</v>
      </c>
      <c r="C129" s="363" t="s">
        <v>168</v>
      </c>
      <c r="D129" s="153">
        <v>0</v>
      </c>
      <c r="E129" s="128">
        <v>0</v>
      </c>
      <c r="F129" s="115">
        <v>0</v>
      </c>
      <c r="G129" s="191">
        <v>0</v>
      </c>
      <c r="H129" s="183">
        <v>0</v>
      </c>
      <c r="I129" s="163">
        <v>0</v>
      </c>
      <c r="J129" s="163">
        <v>0</v>
      </c>
      <c r="K129" s="116">
        <v>0</v>
      </c>
      <c r="L129" s="211">
        <v>0</v>
      </c>
      <c r="M129" s="115">
        <v>0</v>
      </c>
      <c r="N129" s="163">
        <v>0</v>
      </c>
      <c r="O129" s="154">
        <v>0</v>
      </c>
      <c r="P129" s="163">
        <v>0</v>
      </c>
      <c r="Q129" s="309">
        <v>0</v>
      </c>
      <c r="R129" s="169">
        <f t="shared" si="5"/>
        <v>0</v>
      </c>
      <c r="S129" s="161">
        <v>123</v>
      </c>
      <c r="T129" s="174" t="s">
        <v>198</v>
      </c>
      <c r="U129" s="203">
        <v>5</v>
      </c>
    </row>
    <row r="130" spans="2:21" ht="15" thickBot="1" x14ac:dyDescent="0.25">
      <c r="B130" s="223">
        <v>124</v>
      </c>
      <c r="C130" s="371" t="s">
        <v>73</v>
      </c>
      <c r="D130" s="311">
        <v>0</v>
      </c>
      <c r="E130" s="186">
        <v>0</v>
      </c>
      <c r="F130" s="187">
        <v>0</v>
      </c>
      <c r="G130" s="190">
        <v>0</v>
      </c>
      <c r="H130" s="188">
        <v>0</v>
      </c>
      <c r="I130" s="189">
        <v>0</v>
      </c>
      <c r="J130" s="189">
        <v>0</v>
      </c>
      <c r="K130" s="379">
        <v>0</v>
      </c>
      <c r="L130" s="212">
        <v>0</v>
      </c>
      <c r="M130" s="187">
        <v>0</v>
      </c>
      <c r="N130" s="189">
        <v>0</v>
      </c>
      <c r="O130" s="216">
        <v>0</v>
      </c>
      <c r="P130" s="189">
        <v>0</v>
      </c>
      <c r="Q130" s="213">
        <v>0</v>
      </c>
      <c r="R130" s="228">
        <f t="shared" si="5"/>
        <v>0</v>
      </c>
      <c r="S130" s="311">
        <v>124</v>
      </c>
      <c r="T130" s="307" t="s">
        <v>166</v>
      </c>
      <c r="U130" s="308">
        <v>5</v>
      </c>
    </row>
    <row r="131" spans="2:21" ht="13.5" thickTop="1" x14ac:dyDescent="0.2"/>
  </sheetData>
  <mergeCells count="11">
    <mergeCell ref="U4:U5"/>
    <mergeCell ref="L4:Q4"/>
    <mergeCell ref="S3:U3"/>
    <mergeCell ref="B3:R3"/>
    <mergeCell ref="R4:R5"/>
    <mergeCell ref="B4:B6"/>
    <mergeCell ref="C4:C6"/>
    <mergeCell ref="D4:G4"/>
    <mergeCell ref="S4:S6"/>
    <mergeCell ref="H4:K4"/>
    <mergeCell ref="T4:T6"/>
  </mergeCells>
  <pageMargins left="0.59055118110236227" right="0" top="0" bottom="0" header="0.31496062992125984" footer="0.31496062992125984"/>
  <pageSetup paperSize="9" scale="2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T135"/>
  <sheetViews>
    <sheetView zoomScale="75" zoomScaleNormal="75" workbookViewId="0">
      <selection activeCell="W22" sqref="W22"/>
    </sheetView>
  </sheetViews>
  <sheetFormatPr defaultColWidth="8.85546875" defaultRowHeight="12.75" x14ac:dyDescent="0.2"/>
  <cols>
    <col min="1" max="1" width="8.85546875" style="560"/>
    <col min="2" max="2" width="7" style="560" customWidth="1"/>
    <col min="3" max="3" width="28.42578125" style="560" customWidth="1"/>
    <col min="4" max="4" width="8.5703125" style="560" customWidth="1"/>
    <col min="5" max="5" width="8.140625" style="560" customWidth="1"/>
    <col min="6" max="6" width="8" style="560" customWidth="1"/>
    <col min="7" max="7" width="8.140625" style="560" customWidth="1"/>
    <col min="8" max="9" width="8.5703125" style="560" customWidth="1"/>
    <col min="10" max="10" width="8.5703125" style="561" customWidth="1"/>
    <col min="11" max="14" width="8.5703125" style="560" customWidth="1"/>
    <col min="15" max="15" width="8" style="560" customWidth="1"/>
    <col min="16" max="16" width="12.42578125" style="560" customWidth="1"/>
    <col min="17" max="17" width="6.7109375" style="560" customWidth="1"/>
    <col min="18" max="18" width="26.5703125" style="560" customWidth="1"/>
    <col min="19" max="19" width="12" style="560" customWidth="1"/>
    <col min="20" max="16384" width="8.85546875" style="560"/>
  </cols>
  <sheetData>
    <row r="2" spans="2:20" ht="13.5" thickBot="1" x14ac:dyDescent="0.25"/>
    <row r="3" spans="2:20" ht="125.25" customHeight="1" thickTop="1" thickBot="1" x14ac:dyDescent="0.25">
      <c r="B3" s="809"/>
      <c r="C3" s="810"/>
      <c r="D3" s="810"/>
      <c r="E3" s="810"/>
      <c r="F3" s="810"/>
      <c r="G3" s="810"/>
      <c r="H3" s="810"/>
      <c r="I3" s="810"/>
      <c r="J3" s="810"/>
      <c r="K3" s="810"/>
      <c r="L3" s="810"/>
      <c r="M3" s="810"/>
      <c r="N3" s="810"/>
      <c r="O3" s="810"/>
      <c r="P3" s="811"/>
      <c r="Q3" s="809"/>
      <c r="R3" s="810"/>
      <c r="S3" s="812"/>
    </row>
    <row r="4" spans="2:20" ht="16.5" customHeight="1" thickTop="1" thickBot="1" x14ac:dyDescent="0.3">
      <c r="B4" s="813" t="s">
        <v>102</v>
      </c>
      <c r="C4" s="816" t="s">
        <v>8</v>
      </c>
      <c r="D4" s="819" t="s">
        <v>321</v>
      </c>
      <c r="E4" s="819"/>
      <c r="F4" s="819"/>
      <c r="G4" s="820" t="s">
        <v>322</v>
      </c>
      <c r="H4" s="819"/>
      <c r="I4" s="819"/>
      <c r="J4" s="819"/>
      <c r="K4" s="821"/>
      <c r="L4" s="820" t="s">
        <v>323</v>
      </c>
      <c r="M4" s="819"/>
      <c r="N4" s="819"/>
      <c r="O4" s="819"/>
      <c r="P4" s="822" t="s">
        <v>338</v>
      </c>
      <c r="Q4" s="813" t="s">
        <v>102</v>
      </c>
      <c r="R4" s="826" t="s">
        <v>8</v>
      </c>
      <c r="S4" s="807" t="s">
        <v>190</v>
      </c>
    </row>
    <row r="5" spans="2:20" ht="15" customHeight="1" thickBot="1" x14ac:dyDescent="0.25">
      <c r="B5" s="814"/>
      <c r="C5" s="817"/>
      <c r="D5" s="562" t="s">
        <v>327</v>
      </c>
      <c r="E5" s="563" t="s">
        <v>328</v>
      </c>
      <c r="F5" s="564" t="s">
        <v>329</v>
      </c>
      <c r="G5" s="565" t="s">
        <v>330</v>
      </c>
      <c r="H5" s="566" t="s">
        <v>332</v>
      </c>
      <c r="I5" s="567" t="s">
        <v>333</v>
      </c>
      <c r="J5" s="568" t="s">
        <v>334</v>
      </c>
      <c r="K5" s="569" t="s">
        <v>335</v>
      </c>
      <c r="L5" s="570" t="s">
        <v>336</v>
      </c>
      <c r="M5" s="562" t="s">
        <v>365</v>
      </c>
      <c r="N5" s="562" t="s">
        <v>366</v>
      </c>
      <c r="O5" s="571" t="s">
        <v>337</v>
      </c>
      <c r="P5" s="823"/>
      <c r="Q5" s="824"/>
      <c r="R5" s="827"/>
      <c r="S5" s="808"/>
    </row>
    <row r="6" spans="2:20" ht="16.5" customHeight="1" thickBot="1" x14ac:dyDescent="0.25">
      <c r="B6" s="815"/>
      <c r="C6" s="818"/>
      <c r="D6" s="572" t="s">
        <v>120</v>
      </c>
      <c r="E6" s="573" t="s">
        <v>122</v>
      </c>
      <c r="F6" s="574" t="s">
        <v>120</v>
      </c>
      <c r="G6" s="575" t="s">
        <v>121</v>
      </c>
      <c r="H6" s="576" t="s">
        <v>331</v>
      </c>
      <c r="I6" s="577" t="s">
        <v>121</v>
      </c>
      <c r="J6" s="578" t="s">
        <v>120</v>
      </c>
      <c r="K6" s="579" t="s">
        <v>120</v>
      </c>
      <c r="L6" s="580" t="s">
        <v>123</v>
      </c>
      <c r="M6" s="581" t="s">
        <v>121</v>
      </c>
      <c r="N6" s="573" t="s">
        <v>122</v>
      </c>
      <c r="O6" s="582" t="s">
        <v>214</v>
      </c>
      <c r="P6" s="583" t="s">
        <v>30</v>
      </c>
      <c r="Q6" s="825"/>
      <c r="R6" s="828"/>
      <c r="S6" s="584" t="s">
        <v>30</v>
      </c>
    </row>
    <row r="7" spans="2:20" ht="15" thickTop="1" x14ac:dyDescent="0.2">
      <c r="B7" s="585">
        <v>1</v>
      </c>
      <c r="C7" s="426" t="s">
        <v>48</v>
      </c>
      <c r="D7" s="586">
        <v>0</v>
      </c>
      <c r="E7" s="587">
        <v>5</v>
      </c>
      <c r="F7" s="588">
        <v>5</v>
      </c>
      <c r="G7" s="589">
        <v>14</v>
      </c>
      <c r="H7" s="590">
        <v>5</v>
      </c>
      <c r="I7" s="590">
        <v>14</v>
      </c>
      <c r="J7" s="591">
        <v>12</v>
      </c>
      <c r="K7" s="592"/>
      <c r="L7" s="593"/>
      <c r="M7" s="594"/>
      <c r="N7" s="595"/>
      <c r="O7" s="596"/>
      <c r="P7" s="597">
        <f t="shared" ref="P7:P70" si="0">SUM(D7:O7)</f>
        <v>55</v>
      </c>
      <c r="Q7" s="598">
        <v>1</v>
      </c>
      <c r="R7" s="426" t="s">
        <v>67</v>
      </c>
      <c r="S7" s="599">
        <v>256</v>
      </c>
      <c r="T7" s="600"/>
    </row>
    <row r="8" spans="2:20" ht="14.25" x14ac:dyDescent="0.2">
      <c r="B8" s="451">
        <v>2</v>
      </c>
      <c r="C8" s="432" t="s">
        <v>32</v>
      </c>
      <c r="D8" s="437">
        <v>5</v>
      </c>
      <c r="E8" s="601">
        <v>5</v>
      </c>
      <c r="F8" s="602">
        <v>10</v>
      </c>
      <c r="G8" s="589">
        <v>0</v>
      </c>
      <c r="H8" s="590">
        <v>14</v>
      </c>
      <c r="I8" s="590">
        <v>12</v>
      </c>
      <c r="J8" s="603">
        <v>5</v>
      </c>
      <c r="K8" s="604"/>
      <c r="L8" s="589"/>
      <c r="M8" s="605"/>
      <c r="N8" s="590"/>
      <c r="O8" s="603"/>
      <c r="P8" s="606">
        <f t="shared" si="0"/>
        <v>51</v>
      </c>
      <c r="Q8" s="606">
        <v>2</v>
      </c>
      <c r="R8" s="429" t="s">
        <v>48</v>
      </c>
      <c r="S8" s="607">
        <v>241</v>
      </c>
      <c r="T8" s="600"/>
    </row>
    <row r="9" spans="2:20" ht="14.25" x14ac:dyDescent="0.2">
      <c r="B9" s="451">
        <v>3</v>
      </c>
      <c r="C9" s="429" t="s">
        <v>67</v>
      </c>
      <c r="D9" s="437">
        <v>5</v>
      </c>
      <c r="E9" s="601">
        <v>5</v>
      </c>
      <c r="F9" s="602">
        <v>0</v>
      </c>
      <c r="G9" s="589">
        <v>10</v>
      </c>
      <c r="H9" s="590">
        <v>15</v>
      </c>
      <c r="I9" s="590">
        <v>11</v>
      </c>
      <c r="J9" s="603">
        <v>5</v>
      </c>
      <c r="K9" s="608"/>
      <c r="L9" s="589"/>
      <c r="M9" s="605"/>
      <c r="N9" s="590"/>
      <c r="O9" s="603"/>
      <c r="P9" s="606">
        <f t="shared" si="0"/>
        <v>51</v>
      </c>
      <c r="Q9" s="598">
        <v>3</v>
      </c>
      <c r="R9" s="432" t="s">
        <v>64</v>
      </c>
      <c r="S9" s="607">
        <v>232</v>
      </c>
      <c r="T9" s="600"/>
    </row>
    <row r="10" spans="2:20" ht="14.25" x14ac:dyDescent="0.2">
      <c r="B10" s="451">
        <v>4</v>
      </c>
      <c r="C10" s="432" t="s">
        <v>81</v>
      </c>
      <c r="D10" s="437">
        <v>12</v>
      </c>
      <c r="E10" s="601">
        <v>5</v>
      </c>
      <c r="F10" s="602">
        <v>13</v>
      </c>
      <c r="G10" s="589">
        <v>8</v>
      </c>
      <c r="H10" s="590">
        <v>5</v>
      </c>
      <c r="I10" s="590">
        <v>0</v>
      </c>
      <c r="J10" s="603">
        <v>5</v>
      </c>
      <c r="K10" s="604"/>
      <c r="L10" s="589"/>
      <c r="M10" s="605"/>
      <c r="N10" s="590"/>
      <c r="O10" s="603"/>
      <c r="P10" s="606">
        <f t="shared" si="0"/>
        <v>48</v>
      </c>
      <c r="Q10" s="606">
        <v>4</v>
      </c>
      <c r="R10" s="429" t="s">
        <v>33</v>
      </c>
      <c r="S10" s="607">
        <v>230</v>
      </c>
      <c r="T10" s="600"/>
    </row>
    <row r="11" spans="2:20" ht="14.25" x14ac:dyDescent="0.2">
      <c r="B11" s="451">
        <v>5</v>
      </c>
      <c r="C11" s="432" t="s">
        <v>68</v>
      </c>
      <c r="D11" s="437">
        <v>0</v>
      </c>
      <c r="E11" s="601">
        <v>5</v>
      </c>
      <c r="F11" s="609">
        <v>5</v>
      </c>
      <c r="G11" s="589">
        <v>14</v>
      </c>
      <c r="H11" s="590">
        <v>5</v>
      </c>
      <c r="I11" s="590">
        <v>5</v>
      </c>
      <c r="J11" s="603">
        <v>12</v>
      </c>
      <c r="K11" s="604"/>
      <c r="L11" s="589"/>
      <c r="M11" s="605"/>
      <c r="N11" s="590"/>
      <c r="O11" s="603"/>
      <c r="P11" s="606">
        <f t="shared" si="0"/>
        <v>46</v>
      </c>
      <c r="Q11" s="606">
        <v>5</v>
      </c>
      <c r="R11" s="432" t="s">
        <v>32</v>
      </c>
      <c r="S11" s="607">
        <v>208</v>
      </c>
      <c r="T11" s="600"/>
    </row>
    <row r="12" spans="2:20" ht="14.25" x14ac:dyDescent="0.2">
      <c r="B12" s="451">
        <v>6</v>
      </c>
      <c r="C12" s="432" t="s">
        <v>10</v>
      </c>
      <c r="D12" s="437">
        <v>10</v>
      </c>
      <c r="E12" s="601">
        <v>5</v>
      </c>
      <c r="F12" s="609">
        <v>14</v>
      </c>
      <c r="G12" s="589">
        <v>12</v>
      </c>
      <c r="H12" s="590">
        <v>0</v>
      </c>
      <c r="I12" s="590">
        <v>0</v>
      </c>
      <c r="J12" s="603">
        <v>5</v>
      </c>
      <c r="K12" s="604"/>
      <c r="L12" s="589"/>
      <c r="M12" s="605"/>
      <c r="N12" s="590"/>
      <c r="O12" s="603"/>
      <c r="P12" s="606">
        <f t="shared" si="0"/>
        <v>46</v>
      </c>
      <c r="Q12" s="598">
        <v>6</v>
      </c>
      <c r="R12" s="432" t="s">
        <v>51</v>
      </c>
      <c r="S12" s="607">
        <v>208</v>
      </c>
      <c r="T12" s="600"/>
    </row>
    <row r="13" spans="2:20" ht="14.25" x14ac:dyDescent="0.2">
      <c r="B13" s="451">
        <v>7</v>
      </c>
      <c r="C13" s="429" t="s">
        <v>64</v>
      </c>
      <c r="D13" s="437">
        <v>5</v>
      </c>
      <c r="E13" s="601">
        <v>5</v>
      </c>
      <c r="F13" s="609">
        <v>5</v>
      </c>
      <c r="G13" s="589">
        <v>12</v>
      </c>
      <c r="H13" s="590">
        <v>0</v>
      </c>
      <c r="I13" s="590">
        <v>13</v>
      </c>
      <c r="J13" s="603">
        <v>5</v>
      </c>
      <c r="K13" s="604"/>
      <c r="L13" s="589"/>
      <c r="M13" s="605"/>
      <c r="N13" s="590"/>
      <c r="O13" s="603"/>
      <c r="P13" s="606">
        <f t="shared" si="0"/>
        <v>45</v>
      </c>
      <c r="Q13" s="606">
        <v>7</v>
      </c>
      <c r="R13" s="432" t="s">
        <v>68</v>
      </c>
      <c r="S13" s="607">
        <v>196</v>
      </c>
      <c r="T13" s="600"/>
    </row>
    <row r="14" spans="2:20" ht="14.25" x14ac:dyDescent="0.2">
      <c r="B14" s="451">
        <v>8</v>
      </c>
      <c r="C14" s="610" t="s">
        <v>39</v>
      </c>
      <c r="D14" s="437">
        <v>15</v>
      </c>
      <c r="E14" s="601">
        <v>5</v>
      </c>
      <c r="F14" s="609">
        <v>5</v>
      </c>
      <c r="G14" s="589">
        <v>0</v>
      </c>
      <c r="H14" s="590">
        <v>13</v>
      </c>
      <c r="I14" s="590">
        <v>0</v>
      </c>
      <c r="J14" s="603">
        <v>5</v>
      </c>
      <c r="K14" s="604"/>
      <c r="L14" s="589"/>
      <c r="M14" s="605"/>
      <c r="N14" s="590"/>
      <c r="O14" s="603"/>
      <c r="P14" s="606">
        <f t="shared" si="0"/>
        <v>43</v>
      </c>
      <c r="Q14" s="606">
        <v>8</v>
      </c>
      <c r="R14" s="432" t="s">
        <v>53</v>
      </c>
      <c r="S14" s="607">
        <v>194</v>
      </c>
      <c r="T14" s="600"/>
    </row>
    <row r="15" spans="2:20" ht="14.25" x14ac:dyDescent="0.2">
      <c r="B15" s="451">
        <v>9</v>
      </c>
      <c r="C15" s="432" t="s">
        <v>33</v>
      </c>
      <c r="D15" s="437">
        <v>5</v>
      </c>
      <c r="E15" s="601">
        <v>12</v>
      </c>
      <c r="F15" s="609">
        <v>5</v>
      </c>
      <c r="G15" s="589">
        <v>0</v>
      </c>
      <c r="H15" s="590">
        <v>5</v>
      </c>
      <c r="I15" s="590">
        <v>5</v>
      </c>
      <c r="J15" s="603">
        <v>5</v>
      </c>
      <c r="K15" s="604"/>
      <c r="L15" s="589"/>
      <c r="M15" s="605"/>
      <c r="N15" s="590"/>
      <c r="O15" s="603"/>
      <c r="P15" s="606">
        <f t="shared" si="0"/>
        <v>37</v>
      </c>
      <c r="Q15" s="598">
        <v>9</v>
      </c>
      <c r="R15" s="432" t="s">
        <v>12</v>
      </c>
      <c r="S15" s="607">
        <v>190</v>
      </c>
      <c r="T15" s="600"/>
    </row>
    <row r="16" spans="2:20" ht="14.25" x14ac:dyDescent="0.2">
      <c r="B16" s="451">
        <v>10</v>
      </c>
      <c r="C16" s="432" t="s">
        <v>53</v>
      </c>
      <c r="D16" s="611">
        <v>5</v>
      </c>
      <c r="E16" s="601">
        <v>5</v>
      </c>
      <c r="F16" s="609">
        <v>15</v>
      </c>
      <c r="G16" s="589">
        <v>0</v>
      </c>
      <c r="H16" s="590">
        <v>5</v>
      </c>
      <c r="I16" s="590">
        <v>0</v>
      </c>
      <c r="J16" s="603">
        <v>5</v>
      </c>
      <c r="K16" s="608"/>
      <c r="L16" s="589"/>
      <c r="M16" s="605"/>
      <c r="N16" s="590"/>
      <c r="O16" s="603"/>
      <c r="P16" s="606">
        <f t="shared" si="0"/>
        <v>35</v>
      </c>
      <c r="Q16" s="606">
        <v>10</v>
      </c>
      <c r="R16" s="435" t="s">
        <v>50</v>
      </c>
      <c r="S16" s="607">
        <v>190</v>
      </c>
      <c r="T16" s="600"/>
    </row>
    <row r="17" spans="2:20" ht="14.25" x14ac:dyDescent="0.2">
      <c r="B17" s="451">
        <v>11</v>
      </c>
      <c r="C17" s="432" t="s">
        <v>51</v>
      </c>
      <c r="D17" s="437">
        <v>5</v>
      </c>
      <c r="E17" s="601">
        <v>5</v>
      </c>
      <c r="F17" s="609">
        <v>5</v>
      </c>
      <c r="G17" s="589">
        <v>5</v>
      </c>
      <c r="H17" s="590">
        <v>5</v>
      </c>
      <c r="I17" s="590">
        <v>5</v>
      </c>
      <c r="J17" s="603">
        <v>5</v>
      </c>
      <c r="K17" s="604"/>
      <c r="L17" s="589"/>
      <c r="M17" s="605"/>
      <c r="N17" s="590"/>
      <c r="O17" s="603"/>
      <c r="P17" s="606">
        <f t="shared" si="0"/>
        <v>35</v>
      </c>
      <c r="Q17" s="606">
        <v>11</v>
      </c>
      <c r="R17" s="432" t="s">
        <v>81</v>
      </c>
      <c r="S17" s="607">
        <v>182</v>
      </c>
      <c r="T17" s="600"/>
    </row>
    <row r="18" spans="2:20" ht="14.25" x14ac:dyDescent="0.2">
      <c r="B18" s="451">
        <v>12</v>
      </c>
      <c r="C18" s="432" t="s">
        <v>59</v>
      </c>
      <c r="D18" s="611">
        <v>0</v>
      </c>
      <c r="E18" s="601">
        <v>5</v>
      </c>
      <c r="F18" s="609">
        <v>0</v>
      </c>
      <c r="G18" s="589">
        <v>0</v>
      </c>
      <c r="H18" s="590">
        <v>5</v>
      </c>
      <c r="I18" s="590">
        <v>10</v>
      </c>
      <c r="J18" s="603">
        <v>14</v>
      </c>
      <c r="K18" s="612"/>
      <c r="L18" s="613"/>
      <c r="M18" s="614"/>
      <c r="N18" s="615"/>
      <c r="O18" s="616"/>
      <c r="P18" s="606">
        <f t="shared" si="0"/>
        <v>34</v>
      </c>
      <c r="Q18" s="598">
        <v>12</v>
      </c>
      <c r="R18" s="432" t="s">
        <v>74</v>
      </c>
      <c r="S18" s="607">
        <v>180</v>
      </c>
      <c r="T18" s="600"/>
    </row>
    <row r="19" spans="2:20" ht="14.25" x14ac:dyDescent="0.2">
      <c r="B19" s="451">
        <v>13</v>
      </c>
      <c r="C19" s="432" t="s">
        <v>12</v>
      </c>
      <c r="D19" s="437">
        <v>14</v>
      </c>
      <c r="E19" s="601">
        <v>5</v>
      </c>
      <c r="F19" s="609">
        <v>5</v>
      </c>
      <c r="G19" s="589">
        <v>0</v>
      </c>
      <c r="H19" s="590">
        <v>5</v>
      </c>
      <c r="I19" s="590">
        <v>0</v>
      </c>
      <c r="J19" s="603">
        <v>5</v>
      </c>
      <c r="K19" s="604"/>
      <c r="L19" s="589"/>
      <c r="M19" s="605"/>
      <c r="N19" s="590"/>
      <c r="O19" s="603"/>
      <c r="P19" s="606">
        <f t="shared" si="0"/>
        <v>34</v>
      </c>
      <c r="Q19" s="606">
        <v>13</v>
      </c>
      <c r="R19" s="610" t="s">
        <v>39</v>
      </c>
      <c r="S19" s="607">
        <v>178</v>
      </c>
      <c r="T19" s="600"/>
    </row>
    <row r="20" spans="2:20" ht="14.25" x14ac:dyDescent="0.2">
      <c r="B20" s="451">
        <v>14</v>
      </c>
      <c r="C20" s="432" t="s">
        <v>9</v>
      </c>
      <c r="D20" s="437">
        <v>5</v>
      </c>
      <c r="E20" s="601">
        <v>0</v>
      </c>
      <c r="F20" s="609">
        <v>5</v>
      </c>
      <c r="G20" s="589">
        <v>5</v>
      </c>
      <c r="H20" s="590">
        <v>5</v>
      </c>
      <c r="I20" s="590">
        <v>5</v>
      </c>
      <c r="J20" s="603">
        <v>5</v>
      </c>
      <c r="K20" s="604"/>
      <c r="L20" s="589"/>
      <c r="M20" s="605"/>
      <c r="N20" s="590"/>
      <c r="O20" s="603"/>
      <c r="P20" s="606">
        <f t="shared" si="0"/>
        <v>30</v>
      </c>
      <c r="Q20" s="606">
        <v>14</v>
      </c>
      <c r="R20" s="432" t="s">
        <v>124</v>
      </c>
      <c r="S20" s="607">
        <v>159</v>
      </c>
      <c r="T20" s="600"/>
    </row>
    <row r="21" spans="2:20" ht="14.25" x14ac:dyDescent="0.2">
      <c r="B21" s="451">
        <v>15</v>
      </c>
      <c r="C21" s="432" t="s">
        <v>124</v>
      </c>
      <c r="D21" s="437">
        <v>5</v>
      </c>
      <c r="E21" s="601">
        <v>5</v>
      </c>
      <c r="F21" s="609">
        <v>5</v>
      </c>
      <c r="G21" s="589">
        <v>0</v>
      </c>
      <c r="H21" s="590">
        <v>5</v>
      </c>
      <c r="I21" s="590">
        <v>5</v>
      </c>
      <c r="J21" s="603">
        <v>5</v>
      </c>
      <c r="K21" s="604"/>
      <c r="L21" s="589"/>
      <c r="M21" s="605"/>
      <c r="N21" s="590"/>
      <c r="O21" s="603"/>
      <c r="P21" s="606">
        <f t="shared" si="0"/>
        <v>30</v>
      </c>
      <c r="Q21" s="598">
        <v>15</v>
      </c>
      <c r="R21" s="432" t="s">
        <v>49</v>
      </c>
      <c r="S21" s="607">
        <v>139</v>
      </c>
      <c r="T21" s="600"/>
    </row>
    <row r="22" spans="2:20" ht="14.25" x14ac:dyDescent="0.2">
      <c r="B22" s="451">
        <v>16</v>
      </c>
      <c r="C22" s="435" t="s">
        <v>50</v>
      </c>
      <c r="D22" s="611">
        <v>0</v>
      </c>
      <c r="E22" s="601">
        <v>5</v>
      </c>
      <c r="F22" s="609">
        <v>5</v>
      </c>
      <c r="G22" s="589">
        <v>5</v>
      </c>
      <c r="H22" s="590">
        <v>5</v>
      </c>
      <c r="I22" s="590">
        <v>0</v>
      </c>
      <c r="J22" s="603">
        <v>10</v>
      </c>
      <c r="K22" s="604"/>
      <c r="L22" s="589"/>
      <c r="M22" s="605"/>
      <c r="N22" s="590"/>
      <c r="O22" s="603"/>
      <c r="P22" s="606">
        <f t="shared" si="0"/>
        <v>30</v>
      </c>
      <c r="Q22" s="606">
        <v>16</v>
      </c>
      <c r="R22" s="432" t="s">
        <v>129</v>
      </c>
      <c r="S22" s="607">
        <v>137</v>
      </c>
      <c r="T22" s="600"/>
    </row>
    <row r="23" spans="2:20" ht="14.25" x14ac:dyDescent="0.2">
      <c r="B23" s="451">
        <v>17</v>
      </c>
      <c r="C23" s="432" t="s">
        <v>61</v>
      </c>
      <c r="D23" s="437">
        <v>0</v>
      </c>
      <c r="E23" s="601">
        <v>5</v>
      </c>
      <c r="F23" s="609">
        <v>0</v>
      </c>
      <c r="G23" s="589">
        <v>0</v>
      </c>
      <c r="H23" s="590">
        <v>5</v>
      </c>
      <c r="I23" s="590">
        <v>5</v>
      </c>
      <c r="J23" s="603">
        <v>14</v>
      </c>
      <c r="K23" s="604"/>
      <c r="L23" s="589"/>
      <c r="M23" s="605"/>
      <c r="N23" s="590"/>
      <c r="O23" s="603"/>
      <c r="P23" s="606">
        <f t="shared" si="0"/>
        <v>29</v>
      </c>
      <c r="Q23" s="606">
        <v>17</v>
      </c>
      <c r="R23" s="432" t="s">
        <v>11</v>
      </c>
      <c r="S23" s="607">
        <v>135</v>
      </c>
      <c r="T23" s="600"/>
    </row>
    <row r="24" spans="2:20" ht="14.25" x14ac:dyDescent="0.2">
      <c r="B24" s="451">
        <v>18</v>
      </c>
      <c r="C24" s="432" t="s">
        <v>75</v>
      </c>
      <c r="D24" s="437">
        <v>5</v>
      </c>
      <c r="E24" s="601">
        <v>12</v>
      </c>
      <c r="F24" s="609">
        <v>5</v>
      </c>
      <c r="G24" s="589">
        <v>0</v>
      </c>
      <c r="H24" s="590">
        <v>0</v>
      </c>
      <c r="I24" s="590">
        <v>0</v>
      </c>
      <c r="J24" s="603">
        <v>5</v>
      </c>
      <c r="K24" s="608"/>
      <c r="L24" s="611"/>
      <c r="M24" s="617"/>
      <c r="N24" s="618"/>
      <c r="O24" s="603"/>
      <c r="P24" s="606">
        <f t="shared" si="0"/>
        <v>27</v>
      </c>
      <c r="Q24" s="598">
        <v>18</v>
      </c>
      <c r="R24" s="432" t="s">
        <v>9</v>
      </c>
      <c r="S24" s="607">
        <v>132</v>
      </c>
      <c r="T24" s="600"/>
    </row>
    <row r="25" spans="2:20" ht="14.25" x14ac:dyDescent="0.2">
      <c r="B25" s="451">
        <v>19</v>
      </c>
      <c r="C25" s="432" t="s">
        <v>70</v>
      </c>
      <c r="D25" s="437">
        <v>0</v>
      </c>
      <c r="E25" s="601">
        <v>5</v>
      </c>
      <c r="F25" s="609">
        <v>0</v>
      </c>
      <c r="G25" s="589">
        <v>0</v>
      </c>
      <c r="H25" s="590">
        <v>11</v>
      </c>
      <c r="I25" s="590">
        <v>5</v>
      </c>
      <c r="J25" s="603">
        <v>5</v>
      </c>
      <c r="K25" s="604"/>
      <c r="L25" s="589"/>
      <c r="M25" s="605"/>
      <c r="N25" s="590"/>
      <c r="O25" s="603"/>
      <c r="P25" s="606">
        <f t="shared" si="0"/>
        <v>26</v>
      </c>
      <c r="Q25" s="606">
        <v>19</v>
      </c>
      <c r="R25" s="432" t="s">
        <v>63</v>
      </c>
      <c r="S25" s="607">
        <v>131</v>
      </c>
      <c r="T25" s="600"/>
    </row>
    <row r="26" spans="2:20" ht="14.25" x14ac:dyDescent="0.2">
      <c r="B26" s="451">
        <v>20</v>
      </c>
      <c r="C26" s="432" t="s">
        <v>49</v>
      </c>
      <c r="D26" s="437">
        <v>0</v>
      </c>
      <c r="E26" s="601">
        <v>5</v>
      </c>
      <c r="F26" s="609">
        <v>5</v>
      </c>
      <c r="G26" s="589">
        <v>0</v>
      </c>
      <c r="H26" s="590">
        <v>5</v>
      </c>
      <c r="I26" s="590">
        <v>5</v>
      </c>
      <c r="J26" s="603">
        <v>5</v>
      </c>
      <c r="K26" s="604"/>
      <c r="L26" s="589"/>
      <c r="M26" s="605"/>
      <c r="N26" s="590"/>
      <c r="O26" s="603"/>
      <c r="P26" s="606">
        <f t="shared" si="0"/>
        <v>25</v>
      </c>
      <c r="Q26" s="606">
        <v>20</v>
      </c>
      <c r="R26" s="432" t="s">
        <v>192</v>
      </c>
      <c r="S26" s="607">
        <v>131</v>
      </c>
      <c r="T26" s="600"/>
    </row>
    <row r="27" spans="2:20" ht="14.25" x14ac:dyDescent="0.2">
      <c r="B27" s="451">
        <v>21</v>
      </c>
      <c r="C27" s="432" t="s">
        <v>309</v>
      </c>
      <c r="D27" s="437">
        <v>5</v>
      </c>
      <c r="E27" s="601">
        <v>0</v>
      </c>
      <c r="F27" s="609">
        <v>5</v>
      </c>
      <c r="G27" s="589">
        <v>0</v>
      </c>
      <c r="H27" s="590">
        <v>5</v>
      </c>
      <c r="I27" s="590">
        <v>5</v>
      </c>
      <c r="J27" s="603">
        <v>5</v>
      </c>
      <c r="K27" s="604"/>
      <c r="L27" s="589"/>
      <c r="M27" s="605"/>
      <c r="N27" s="590"/>
      <c r="O27" s="603"/>
      <c r="P27" s="606">
        <f t="shared" si="0"/>
        <v>25</v>
      </c>
      <c r="Q27" s="598">
        <v>21</v>
      </c>
      <c r="R27" s="432" t="s">
        <v>10</v>
      </c>
      <c r="S27" s="607">
        <v>127</v>
      </c>
      <c r="T27" s="600"/>
    </row>
    <row r="28" spans="2:20" ht="14.25" x14ac:dyDescent="0.2">
      <c r="B28" s="451">
        <v>22</v>
      </c>
      <c r="C28" s="432" t="s">
        <v>133</v>
      </c>
      <c r="D28" s="437">
        <v>0</v>
      </c>
      <c r="E28" s="601">
        <v>8</v>
      </c>
      <c r="F28" s="609">
        <v>0</v>
      </c>
      <c r="G28" s="589">
        <v>0</v>
      </c>
      <c r="H28" s="590">
        <v>12</v>
      </c>
      <c r="I28" s="590">
        <v>5</v>
      </c>
      <c r="J28" s="603">
        <v>0</v>
      </c>
      <c r="K28" s="604"/>
      <c r="L28" s="589"/>
      <c r="M28" s="605"/>
      <c r="N28" s="590"/>
      <c r="O28" s="603"/>
      <c r="P28" s="606">
        <f t="shared" si="0"/>
        <v>25</v>
      </c>
      <c r="Q28" s="606">
        <v>22</v>
      </c>
      <c r="R28" s="432" t="s">
        <v>44</v>
      </c>
      <c r="S28" s="607">
        <v>123</v>
      </c>
      <c r="T28" s="600"/>
    </row>
    <row r="29" spans="2:20" ht="14.25" x14ac:dyDescent="0.2">
      <c r="B29" s="451">
        <v>23</v>
      </c>
      <c r="C29" s="432" t="s">
        <v>132</v>
      </c>
      <c r="D29" s="437">
        <v>0</v>
      </c>
      <c r="E29" s="601">
        <v>12</v>
      </c>
      <c r="F29" s="609">
        <v>0</v>
      </c>
      <c r="G29" s="589">
        <v>0</v>
      </c>
      <c r="H29" s="590">
        <v>0</v>
      </c>
      <c r="I29" s="590">
        <v>5</v>
      </c>
      <c r="J29" s="603">
        <v>5</v>
      </c>
      <c r="K29" s="604"/>
      <c r="L29" s="589"/>
      <c r="M29" s="605"/>
      <c r="N29" s="590"/>
      <c r="O29" s="603"/>
      <c r="P29" s="606">
        <f t="shared" si="0"/>
        <v>22</v>
      </c>
      <c r="Q29" s="606">
        <v>23</v>
      </c>
      <c r="R29" s="432" t="s">
        <v>133</v>
      </c>
      <c r="S29" s="607">
        <v>123</v>
      </c>
      <c r="T29" s="600"/>
    </row>
    <row r="30" spans="2:20" ht="14.25" x14ac:dyDescent="0.2">
      <c r="B30" s="451">
        <v>24</v>
      </c>
      <c r="C30" s="432" t="s">
        <v>74</v>
      </c>
      <c r="D30" s="437">
        <v>0</v>
      </c>
      <c r="E30" s="601">
        <v>5</v>
      </c>
      <c r="F30" s="609">
        <v>11</v>
      </c>
      <c r="G30" s="589">
        <v>0</v>
      </c>
      <c r="H30" s="590">
        <v>0</v>
      </c>
      <c r="I30" s="590">
        <v>0</v>
      </c>
      <c r="J30" s="603">
        <v>5</v>
      </c>
      <c r="K30" s="608"/>
      <c r="L30" s="589"/>
      <c r="M30" s="605"/>
      <c r="N30" s="590"/>
      <c r="O30" s="603"/>
      <c r="P30" s="606">
        <f t="shared" si="0"/>
        <v>21</v>
      </c>
      <c r="Q30" s="598">
        <v>24</v>
      </c>
      <c r="R30" s="432" t="s">
        <v>59</v>
      </c>
      <c r="S30" s="607">
        <v>120</v>
      </c>
      <c r="T30" s="600"/>
    </row>
    <row r="31" spans="2:20" ht="14.25" x14ac:dyDescent="0.2">
      <c r="B31" s="451">
        <v>25</v>
      </c>
      <c r="C31" s="432" t="s">
        <v>44</v>
      </c>
      <c r="D31" s="611">
        <v>5</v>
      </c>
      <c r="E31" s="601">
        <v>0</v>
      </c>
      <c r="F31" s="609">
        <v>0</v>
      </c>
      <c r="G31" s="589">
        <v>0</v>
      </c>
      <c r="H31" s="590">
        <v>0</v>
      </c>
      <c r="I31" s="590">
        <v>5</v>
      </c>
      <c r="J31" s="603">
        <v>10</v>
      </c>
      <c r="K31" s="608"/>
      <c r="L31" s="589"/>
      <c r="M31" s="605"/>
      <c r="N31" s="590"/>
      <c r="O31" s="603"/>
      <c r="P31" s="606">
        <f t="shared" si="0"/>
        <v>20</v>
      </c>
      <c r="Q31" s="606">
        <v>25</v>
      </c>
      <c r="R31" s="432" t="s">
        <v>85</v>
      </c>
      <c r="S31" s="607">
        <v>109</v>
      </c>
      <c r="T31" s="600"/>
    </row>
    <row r="32" spans="2:20" ht="14.25" x14ac:dyDescent="0.2">
      <c r="B32" s="451">
        <v>26</v>
      </c>
      <c r="C32" s="432" t="s">
        <v>84</v>
      </c>
      <c r="D32" s="437">
        <v>5</v>
      </c>
      <c r="E32" s="601">
        <v>0</v>
      </c>
      <c r="F32" s="619">
        <v>0</v>
      </c>
      <c r="G32" s="589">
        <v>0</v>
      </c>
      <c r="H32" s="590">
        <v>0</v>
      </c>
      <c r="I32" s="590">
        <v>15</v>
      </c>
      <c r="J32" s="603">
        <v>0</v>
      </c>
      <c r="K32" s="604"/>
      <c r="L32" s="589"/>
      <c r="M32" s="605"/>
      <c r="N32" s="590"/>
      <c r="O32" s="603"/>
      <c r="P32" s="606">
        <f t="shared" si="0"/>
        <v>20</v>
      </c>
      <c r="Q32" s="606">
        <v>26</v>
      </c>
      <c r="R32" s="432" t="s">
        <v>75</v>
      </c>
      <c r="S32" s="607">
        <v>105</v>
      </c>
      <c r="T32" s="600"/>
    </row>
    <row r="33" spans="2:20" ht="14.25" x14ac:dyDescent="0.2">
      <c r="B33" s="451">
        <v>27</v>
      </c>
      <c r="C33" s="432" t="s">
        <v>85</v>
      </c>
      <c r="D33" s="437">
        <v>5</v>
      </c>
      <c r="E33" s="601">
        <v>0</v>
      </c>
      <c r="F33" s="609">
        <v>5</v>
      </c>
      <c r="G33" s="589">
        <v>10</v>
      </c>
      <c r="H33" s="590">
        <v>0</v>
      </c>
      <c r="I33" s="590">
        <v>0</v>
      </c>
      <c r="J33" s="603">
        <v>0</v>
      </c>
      <c r="K33" s="604"/>
      <c r="L33" s="589"/>
      <c r="M33" s="605"/>
      <c r="N33" s="590"/>
      <c r="O33" s="603"/>
      <c r="P33" s="606">
        <f t="shared" si="0"/>
        <v>20</v>
      </c>
      <c r="Q33" s="598">
        <v>27</v>
      </c>
      <c r="R33" s="432" t="s">
        <v>99</v>
      </c>
      <c r="S33" s="607">
        <v>101</v>
      </c>
      <c r="T33" s="600"/>
    </row>
    <row r="34" spans="2:20" ht="14.25" x14ac:dyDescent="0.2">
      <c r="B34" s="451">
        <v>28</v>
      </c>
      <c r="C34" s="432" t="s">
        <v>129</v>
      </c>
      <c r="D34" s="437">
        <v>5</v>
      </c>
      <c r="E34" s="601">
        <v>5</v>
      </c>
      <c r="F34" s="609">
        <v>5</v>
      </c>
      <c r="G34" s="589">
        <v>0</v>
      </c>
      <c r="H34" s="590">
        <v>5</v>
      </c>
      <c r="I34" s="590">
        <v>0</v>
      </c>
      <c r="J34" s="603">
        <v>0</v>
      </c>
      <c r="K34" s="604"/>
      <c r="L34" s="589"/>
      <c r="M34" s="605"/>
      <c r="N34" s="590"/>
      <c r="O34" s="603"/>
      <c r="P34" s="606">
        <f t="shared" si="0"/>
        <v>20</v>
      </c>
      <c r="Q34" s="606">
        <v>28</v>
      </c>
      <c r="R34" s="432" t="s">
        <v>70</v>
      </c>
      <c r="S34" s="607">
        <v>101</v>
      </c>
      <c r="T34" s="600"/>
    </row>
    <row r="35" spans="2:20" ht="14.25" x14ac:dyDescent="0.2">
      <c r="B35" s="451">
        <v>29</v>
      </c>
      <c r="C35" s="610" t="s">
        <v>71</v>
      </c>
      <c r="D35" s="437">
        <v>5</v>
      </c>
      <c r="E35" s="601">
        <v>5</v>
      </c>
      <c r="F35" s="609">
        <v>5</v>
      </c>
      <c r="G35" s="589">
        <v>0</v>
      </c>
      <c r="H35" s="590">
        <v>0</v>
      </c>
      <c r="I35" s="590">
        <v>5</v>
      </c>
      <c r="J35" s="603">
        <v>0</v>
      </c>
      <c r="K35" s="604"/>
      <c r="L35" s="589"/>
      <c r="M35" s="605"/>
      <c r="N35" s="590"/>
      <c r="O35" s="603"/>
      <c r="P35" s="606">
        <f t="shared" si="0"/>
        <v>20</v>
      </c>
      <c r="Q35" s="606">
        <v>29</v>
      </c>
      <c r="R35" s="432" t="s">
        <v>100</v>
      </c>
      <c r="S35" s="607">
        <v>98</v>
      </c>
      <c r="T35" s="600"/>
    </row>
    <row r="36" spans="2:20" ht="14.25" x14ac:dyDescent="0.2">
      <c r="B36" s="451">
        <v>30</v>
      </c>
      <c r="C36" s="432" t="s">
        <v>192</v>
      </c>
      <c r="D36" s="611">
        <v>5</v>
      </c>
      <c r="E36" s="601">
        <v>0</v>
      </c>
      <c r="F36" s="609">
        <v>5</v>
      </c>
      <c r="G36" s="589">
        <v>0</v>
      </c>
      <c r="H36" s="590">
        <v>5</v>
      </c>
      <c r="I36" s="590">
        <v>0</v>
      </c>
      <c r="J36" s="603">
        <v>5</v>
      </c>
      <c r="K36" s="604"/>
      <c r="L36" s="611"/>
      <c r="M36" s="617"/>
      <c r="N36" s="618"/>
      <c r="O36" s="603"/>
      <c r="P36" s="606">
        <f t="shared" si="0"/>
        <v>20</v>
      </c>
      <c r="Q36" s="598">
        <v>30</v>
      </c>
      <c r="R36" s="432" t="s">
        <v>61</v>
      </c>
      <c r="S36" s="607">
        <v>98</v>
      </c>
      <c r="T36" s="600"/>
    </row>
    <row r="37" spans="2:20" ht="14.25" x14ac:dyDescent="0.2">
      <c r="B37" s="451">
        <v>31</v>
      </c>
      <c r="C37" s="610" t="s">
        <v>127</v>
      </c>
      <c r="D37" s="437">
        <v>13</v>
      </c>
      <c r="E37" s="601">
        <v>0</v>
      </c>
      <c r="F37" s="609">
        <v>5</v>
      </c>
      <c r="G37" s="589">
        <v>0</v>
      </c>
      <c r="H37" s="590">
        <v>0</v>
      </c>
      <c r="I37" s="590">
        <v>0</v>
      </c>
      <c r="J37" s="603">
        <v>0</v>
      </c>
      <c r="K37" s="604"/>
      <c r="L37" s="589"/>
      <c r="M37" s="605"/>
      <c r="N37" s="590"/>
      <c r="O37" s="603"/>
      <c r="P37" s="606">
        <f t="shared" si="0"/>
        <v>18</v>
      </c>
      <c r="Q37" s="606">
        <v>31</v>
      </c>
      <c r="R37" s="432" t="s">
        <v>31</v>
      </c>
      <c r="S37" s="607">
        <v>94</v>
      </c>
      <c r="T37" s="600"/>
    </row>
    <row r="38" spans="2:20" ht="14.25" x14ac:dyDescent="0.2">
      <c r="B38" s="451">
        <v>32</v>
      </c>
      <c r="C38" s="432" t="s">
        <v>100</v>
      </c>
      <c r="D38" s="437">
        <v>5</v>
      </c>
      <c r="E38" s="601">
        <v>8</v>
      </c>
      <c r="F38" s="609">
        <v>0</v>
      </c>
      <c r="G38" s="589">
        <v>0</v>
      </c>
      <c r="H38" s="590">
        <v>0</v>
      </c>
      <c r="I38" s="590">
        <v>5</v>
      </c>
      <c r="J38" s="603">
        <v>0</v>
      </c>
      <c r="K38" s="604"/>
      <c r="L38" s="589"/>
      <c r="M38" s="605"/>
      <c r="N38" s="590"/>
      <c r="O38" s="603"/>
      <c r="P38" s="606">
        <f t="shared" si="0"/>
        <v>18</v>
      </c>
      <c r="Q38" s="606">
        <v>32</v>
      </c>
      <c r="R38" s="610" t="s">
        <v>77</v>
      </c>
      <c r="S38" s="607">
        <v>93</v>
      </c>
      <c r="T38" s="600"/>
    </row>
    <row r="39" spans="2:20" ht="14.25" x14ac:dyDescent="0.2">
      <c r="B39" s="451">
        <v>33</v>
      </c>
      <c r="C39" s="432" t="s">
        <v>69</v>
      </c>
      <c r="D39" s="437">
        <v>5</v>
      </c>
      <c r="E39" s="601">
        <v>8</v>
      </c>
      <c r="F39" s="609">
        <v>0</v>
      </c>
      <c r="G39" s="589">
        <v>0</v>
      </c>
      <c r="H39" s="590">
        <v>0</v>
      </c>
      <c r="I39" s="590">
        <v>5</v>
      </c>
      <c r="J39" s="603">
        <v>0</v>
      </c>
      <c r="K39" s="604"/>
      <c r="L39" s="589"/>
      <c r="M39" s="605"/>
      <c r="N39" s="590"/>
      <c r="O39" s="603"/>
      <c r="P39" s="606">
        <f t="shared" si="0"/>
        <v>18</v>
      </c>
      <c r="Q39" s="598">
        <v>33</v>
      </c>
      <c r="R39" s="610" t="s">
        <v>54</v>
      </c>
      <c r="S39" s="607">
        <v>91</v>
      </c>
      <c r="T39" s="600"/>
    </row>
    <row r="40" spans="2:20" ht="14.25" x14ac:dyDescent="0.2">
      <c r="B40" s="451">
        <v>34</v>
      </c>
      <c r="C40" s="432" t="s">
        <v>13</v>
      </c>
      <c r="D40" s="611">
        <v>0</v>
      </c>
      <c r="E40" s="601">
        <v>12</v>
      </c>
      <c r="F40" s="619">
        <v>5</v>
      </c>
      <c r="G40" s="589">
        <v>0</v>
      </c>
      <c r="H40" s="590">
        <v>0</v>
      </c>
      <c r="I40" s="590">
        <v>0</v>
      </c>
      <c r="J40" s="603">
        <v>0</v>
      </c>
      <c r="K40" s="604"/>
      <c r="L40" s="589"/>
      <c r="M40" s="605"/>
      <c r="N40" s="590"/>
      <c r="O40" s="603"/>
      <c r="P40" s="606">
        <f t="shared" si="0"/>
        <v>17</v>
      </c>
      <c r="Q40" s="606">
        <v>34</v>
      </c>
      <c r="R40" s="432" t="s">
        <v>101</v>
      </c>
      <c r="S40" s="607">
        <v>90</v>
      </c>
      <c r="T40" s="600"/>
    </row>
    <row r="41" spans="2:20" ht="14.25" x14ac:dyDescent="0.2">
      <c r="B41" s="451">
        <v>35</v>
      </c>
      <c r="C41" s="432" t="s">
        <v>148</v>
      </c>
      <c r="D41" s="611">
        <v>5</v>
      </c>
      <c r="E41" s="601">
        <v>5</v>
      </c>
      <c r="F41" s="609">
        <v>0</v>
      </c>
      <c r="G41" s="589">
        <v>0</v>
      </c>
      <c r="H41" s="590">
        <v>0</v>
      </c>
      <c r="I41" s="590">
        <v>5</v>
      </c>
      <c r="J41" s="603">
        <v>0</v>
      </c>
      <c r="K41" s="604"/>
      <c r="L41" s="589"/>
      <c r="M41" s="605"/>
      <c r="N41" s="590"/>
      <c r="O41" s="603"/>
      <c r="P41" s="606">
        <f t="shared" si="0"/>
        <v>15</v>
      </c>
      <c r="Q41" s="606">
        <v>35</v>
      </c>
      <c r="R41" s="438" t="s">
        <v>127</v>
      </c>
      <c r="S41" s="620">
        <v>89</v>
      </c>
      <c r="T41" s="600"/>
    </row>
    <row r="42" spans="2:20" ht="14.25" x14ac:dyDescent="0.2">
      <c r="B42" s="451">
        <v>36</v>
      </c>
      <c r="C42" s="438" t="s">
        <v>43</v>
      </c>
      <c r="D42" s="437">
        <v>5</v>
      </c>
      <c r="E42" s="601">
        <v>0</v>
      </c>
      <c r="F42" s="609">
        <v>0</v>
      </c>
      <c r="G42" s="589">
        <v>0</v>
      </c>
      <c r="H42" s="590">
        <v>0</v>
      </c>
      <c r="I42" s="590">
        <v>5</v>
      </c>
      <c r="J42" s="603">
        <v>5</v>
      </c>
      <c r="K42" s="604"/>
      <c r="L42" s="589"/>
      <c r="M42" s="605"/>
      <c r="N42" s="590"/>
      <c r="O42" s="603"/>
      <c r="P42" s="606">
        <f t="shared" si="0"/>
        <v>15</v>
      </c>
      <c r="Q42" s="598">
        <v>36</v>
      </c>
      <c r="R42" s="432" t="s">
        <v>43</v>
      </c>
      <c r="S42" s="607">
        <v>89</v>
      </c>
      <c r="T42" s="600"/>
    </row>
    <row r="43" spans="2:20" ht="14.25" x14ac:dyDescent="0.2">
      <c r="B43" s="451">
        <v>37</v>
      </c>
      <c r="C43" s="610" t="s">
        <v>199</v>
      </c>
      <c r="D43" s="611">
        <v>5</v>
      </c>
      <c r="E43" s="601">
        <v>5</v>
      </c>
      <c r="F43" s="609">
        <v>5</v>
      </c>
      <c r="G43" s="589">
        <v>0</v>
      </c>
      <c r="H43" s="590">
        <v>0</v>
      </c>
      <c r="I43" s="590">
        <v>0</v>
      </c>
      <c r="J43" s="603">
        <v>0</v>
      </c>
      <c r="K43" s="604"/>
      <c r="L43" s="589"/>
      <c r="M43" s="605"/>
      <c r="N43" s="590"/>
      <c r="O43" s="603"/>
      <c r="P43" s="606">
        <f t="shared" si="0"/>
        <v>15</v>
      </c>
      <c r="Q43" s="606">
        <v>37</v>
      </c>
      <c r="R43" s="432" t="s">
        <v>52</v>
      </c>
      <c r="S43" s="607">
        <v>83</v>
      </c>
      <c r="T43" s="600"/>
    </row>
    <row r="44" spans="2:20" ht="14.25" x14ac:dyDescent="0.2">
      <c r="B44" s="451">
        <v>38</v>
      </c>
      <c r="C44" s="432" t="s">
        <v>82</v>
      </c>
      <c r="D44" s="437">
        <v>0</v>
      </c>
      <c r="E44" s="601">
        <v>10</v>
      </c>
      <c r="F44" s="609">
        <v>5</v>
      </c>
      <c r="G44" s="589">
        <v>0</v>
      </c>
      <c r="H44" s="590">
        <v>0</v>
      </c>
      <c r="I44" s="590">
        <v>0</v>
      </c>
      <c r="J44" s="603">
        <v>0</v>
      </c>
      <c r="K44" s="604"/>
      <c r="L44" s="589"/>
      <c r="M44" s="605"/>
      <c r="N44" s="590"/>
      <c r="O44" s="603"/>
      <c r="P44" s="606">
        <f t="shared" si="0"/>
        <v>15</v>
      </c>
      <c r="Q44" s="606">
        <v>38</v>
      </c>
      <c r="R44" s="432" t="s">
        <v>84</v>
      </c>
      <c r="S44" s="607">
        <v>82</v>
      </c>
      <c r="T44" s="600"/>
    </row>
    <row r="45" spans="2:20" ht="14.25" x14ac:dyDescent="0.2">
      <c r="B45" s="451">
        <v>39</v>
      </c>
      <c r="C45" s="440" t="s">
        <v>11</v>
      </c>
      <c r="D45" s="621">
        <v>5</v>
      </c>
      <c r="E45" s="601">
        <v>0</v>
      </c>
      <c r="F45" s="609">
        <v>0</v>
      </c>
      <c r="G45" s="589">
        <v>0</v>
      </c>
      <c r="H45" s="590">
        <v>0</v>
      </c>
      <c r="I45" s="590">
        <v>5</v>
      </c>
      <c r="J45" s="622">
        <v>5</v>
      </c>
      <c r="K45" s="623"/>
      <c r="L45" s="589"/>
      <c r="M45" s="605"/>
      <c r="N45" s="590"/>
      <c r="O45" s="603"/>
      <c r="P45" s="606">
        <f t="shared" si="0"/>
        <v>15</v>
      </c>
      <c r="Q45" s="598">
        <v>39</v>
      </c>
      <c r="R45" s="440" t="s">
        <v>132</v>
      </c>
      <c r="S45" s="607">
        <v>82</v>
      </c>
      <c r="T45" s="600"/>
    </row>
    <row r="46" spans="2:20" ht="14.25" x14ac:dyDescent="0.2">
      <c r="B46" s="451">
        <v>40</v>
      </c>
      <c r="C46" s="432" t="s">
        <v>31</v>
      </c>
      <c r="D46" s="437">
        <v>0</v>
      </c>
      <c r="E46" s="601">
        <v>0</v>
      </c>
      <c r="F46" s="609">
        <v>5</v>
      </c>
      <c r="G46" s="589">
        <v>0</v>
      </c>
      <c r="H46" s="590">
        <v>5</v>
      </c>
      <c r="I46" s="590">
        <v>0</v>
      </c>
      <c r="J46" s="603">
        <v>5</v>
      </c>
      <c r="K46" s="604"/>
      <c r="L46" s="611"/>
      <c r="M46" s="617"/>
      <c r="N46" s="618"/>
      <c r="O46" s="603"/>
      <c r="P46" s="606">
        <f t="shared" si="0"/>
        <v>15</v>
      </c>
      <c r="Q46" s="606">
        <v>40</v>
      </c>
      <c r="R46" s="432" t="s">
        <v>82</v>
      </c>
      <c r="S46" s="607">
        <v>78</v>
      </c>
      <c r="T46" s="600"/>
    </row>
    <row r="47" spans="2:20" ht="14.25" x14ac:dyDescent="0.2">
      <c r="B47" s="451">
        <v>41</v>
      </c>
      <c r="C47" s="432" t="s">
        <v>77</v>
      </c>
      <c r="D47" s="589">
        <v>5</v>
      </c>
      <c r="E47" s="590">
        <v>5</v>
      </c>
      <c r="F47" s="603">
        <v>0</v>
      </c>
      <c r="G47" s="589">
        <v>0</v>
      </c>
      <c r="H47" s="590">
        <v>5</v>
      </c>
      <c r="I47" s="590">
        <v>0</v>
      </c>
      <c r="J47" s="603">
        <v>0</v>
      </c>
      <c r="K47" s="612"/>
      <c r="L47" s="613"/>
      <c r="M47" s="614"/>
      <c r="N47" s="615"/>
      <c r="O47" s="616"/>
      <c r="P47" s="606">
        <f t="shared" si="0"/>
        <v>15</v>
      </c>
      <c r="Q47" s="606">
        <v>41</v>
      </c>
      <c r="R47" s="432" t="s">
        <v>55</v>
      </c>
      <c r="S47" s="607">
        <v>75</v>
      </c>
      <c r="T47" s="600"/>
    </row>
    <row r="48" spans="2:20" ht="14.25" x14ac:dyDescent="0.2">
      <c r="B48" s="451">
        <v>42</v>
      </c>
      <c r="C48" s="432" t="s">
        <v>55</v>
      </c>
      <c r="D48" s="437">
        <v>5</v>
      </c>
      <c r="E48" s="601">
        <v>8</v>
      </c>
      <c r="F48" s="609">
        <v>0</v>
      </c>
      <c r="G48" s="589">
        <v>0</v>
      </c>
      <c r="H48" s="590">
        <v>0</v>
      </c>
      <c r="I48" s="590">
        <v>0</v>
      </c>
      <c r="J48" s="603">
        <v>0</v>
      </c>
      <c r="K48" s="604"/>
      <c r="L48" s="611"/>
      <c r="M48" s="617"/>
      <c r="N48" s="618"/>
      <c r="O48" s="603"/>
      <c r="P48" s="606">
        <f t="shared" si="0"/>
        <v>13</v>
      </c>
      <c r="Q48" s="598">
        <v>42</v>
      </c>
      <c r="R48" s="432" t="s">
        <v>62</v>
      </c>
      <c r="S48" s="607">
        <v>73</v>
      </c>
      <c r="T48" s="600"/>
    </row>
    <row r="49" spans="2:20" ht="14.25" x14ac:dyDescent="0.2">
      <c r="B49" s="451">
        <v>43</v>
      </c>
      <c r="C49" s="432" t="s">
        <v>98</v>
      </c>
      <c r="D49" s="611">
        <v>5</v>
      </c>
      <c r="E49" s="601">
        <v>8</v>
      </c>
      <c r="F49" s="609">
        <v>0</v>
      </c>
      <c r="G49" s="589">
        <v>0</v>
      </c>
      <c r="H49" s="590">
        <v>0</v>
      </c>
      <c r="I49" s="590">
        <v>0</v>
      </c>
      <c r="J49" s="603">
        <v>0</v>
      </c>
      <c r="K49" s="604"/>
      <c r="L49" s="589"/>
      <c r="M49" s="605"/>
      <c r="N49" s="590"/>
      <c r="O49" s="603"/>
      <c r="P49" s="606">
        <f t="shared" si="0"/>
        <v>13</v>
      </c>
      <c r="Q49" s="606">
        <v>43</v>
      </c>
      <c r="R49" s="610" t="s">
        <v>71</v>
      </c>
      <c r="S49" s="607">
        <v>72</v>
      </c>
      <c r="T49" s="600"/>
    </row>
    <row r="50" spans="2:20" ht="14.25" x14ac:dyDescent="0.2">
      <c r="B50" s="451">
        <v>44</v>
      </c>
      <c r="C50" s="432" t="s">
        <v>168</v>
      </c>
      <c r="D50" s="611">
        <v>0</v>
      </c>
      <c r="E50" s="601">
        <v>0</v>
      </c>
      <c r="F50" s="609">
        <v>0</v>
      </c>
      <c r="G50" s="589">
        <v>5</v>
      </c>
      <c r="H50" s="590">
        <v>0</v>
      </c>
      <c r="I50" s="590">
        <v>0</v>
      </c>
      <c r="J50" s="603">
        <v>8</v>
      </c>
      <c r="K50" s="624"/>
      <c r="L50" s="611"/>
      <c r="M50" s="617"/>
      <c r="N50" s="618"/>
      <c r="O50" s="603"/>
      <c r="P50" s="606">
        <f t="shared" si="0"/>
        <v>13</v>
      </c>
      <c r="Q50" s="606">
        <v>44</v>
      </c>
      <c r="R50" s="432" t="s">
        <v>69</v>
      </c>
      <c r="S50" s="607">
        <v>72</v>
      </c>
      <c r="T50" s="600"/>
    </row>
    <row r="51" spans="2:20" ht="14.25" x14ac:dyDescent="0.2">
      <c r="B51" s="451">
        <v>45</v>
      </c>
      <c r="C51" s="432" t="s">
        <v>364</v>
      </c>
      <c r="D51" s="437">
        <v>0</v>
      </c>
      <c r="E51" s="601">
        <v>0</v>
      </c>
      <c r="F51" s="609">
        <v>12</v>
      </c>
      <c r="G51" s="589">
        <v>0</v>
      </c>
      <c r="H51" s="590">
        <v>0</v>
      </c>
      <c r="I51" s="590">
        <v>0</v>
      </c>
      <c r="J51" s="603">
        <v>0</v>
      </c>
      <c r="K51" s="608"/>
      <c r="L51" s="589"/>
      <c r="M51" s="605"/>
      <c r="N51" s="590"/>
      <c r="O51" s="603"/>
      <c r="P51" s="606">
        <f t="shared" si="0"/>
        <v>12</v>
      </c>
      <c r="Q51" s="598">
        <v>45</v>
      </c>
      <c r="R51" s="432" t="s">
        <v>93</v>
      </c>
      <c r="S51" s="607">
        <v>70</v>
      </c>
      <c r="T51" s="600"/>
    </row>
    <row r="52" spans="2:20" ht="14.25" x14ac:dyDescent="0.2">
      <c r="B52" s="451">
        <v>46</v>
      </c>
      <c r="C52" s="432" t="s">
        <v>177</v>
      </c>
      <c r="D52" s="611">
        <v>11</v>
      </c>
      <c r="E52" s="601">
        <v>0</v>
      </c>
      <c r="F52" s="609">
        <v>0</v>
      </c>
      <c r="G52" s="589">
        <v>0</v>
      </c>
      <c r="H52" s="590">
        <v>0</v>
      </c>
      <c r="I52" s="590">
        <v>0</v>
      </c>
      <c r="J52" s="603">
        <v>0</v>
      </c>
      <c r="K52" s="604"/>
      <c r="L52" s="589"/>
      <c r="M52" s="605"/>
      <c r="N52" s="590"/>
      <c r="O52" s="603"/>
      <c r="P52" s="606">
        <f t="shared" si="0"/>
        <v>11</v>
      </c>
      <c r="Q52" s="606">
        <v>46</v>
      </c>
      <c r="R52" s="610" t="s">
        <v>199</v>
      </c>
      <c r="S52" s="607">
        <v>70</v>
      </c>
      <c r="T52" s="600"/>
    </row>
    <row r="53" spans="2:20" ht="14.25" x14ac:dyDescent="0.2">
      <c r="B53" s="451">
        <v>47</v>
      </c>
      <c r="C53" s="432" t="s">
        <v>172</v>
      </c>
      <c r="D53" s="437">
        <v>5</v>
      </c>
      <c r="E53" s="601">
        <v>0</v>
      </c>
      <c r="F53" s="609">
        <v>0</v>
      </c>
      <c r="G53" s="589">
        <v>0</v>
      </c>
      <c r="H53" s="590">
        <v>5</v>
      </c>
      <c r="I53" s="590">
        <v>0</v>
      </c>
      <c r="J53" s="603">
        <v>0</v>
      </c>
      <c r="K53" s="604"/>
      <c r="L53" s="589"/>
      <c r="M53" s="605"/>
      <c r="N53" s="590"/>
      <c r="O53" s="603"/>
      <c r="P53" s="606">
        <f t="shared" si="0"/>
        <v>10</v>
      </c>
      <c r="Q53" s="606">
        <v>47</v>
      </c>
      <c r="R53" s="432" t="s">
        <v>94</v>
      </c>
      <c r="S53" s="607">
        <v>70</v>
      </c>
      <c r="T53" s="600"/>
    </row>
    <row r="54" spans="2:20" ht="14.25" x14ac:dyDescent="0.2">
      <c r="B54" s="451">
        <v>48</v>
      </c>
      <c r="C54" s="432" t="s">
        <v>83</v>
      </c>
      <c r="D54" s="437">
        <v>5</v>
      </c>
      <c r="E54" s="601">
        <v>5</v>
      </c>
      <c r="F54" s="609">
        <v>0</v>
      </c>
      <c r="G54" s="589">
        <v>0</v>
      </c>
      <c r="H54" s="590">
        <v>0</v>
      </c>
      <c r="I54" s="590">
        <v>0</v>
      </c>
      <c r="J54" s="603">
        <v>0</v>
      </c>
      <c r="K54" s="604"/>
      <c r="L54" s="589"/>
      <c r="M54" s="605"/>
      <c r="N54" s="590"/>
      <c r="O54" s="603"/>
      <c r="P54" s="606">
        <f t="shared" si="0"/>
        <v>10</v>
      </c>
      <c r="Q54" s="598">
        <v>48</v>
      </c>
      <c r="R54" s="432" t="s">
        <v>13</v>
      </c>
      <c r="S54" s="607">
        <v>66</v>
      </c>
      <c r="T54" s="600"/>
    </row>
    <row r="55" spans="2:20" ht="14.25" x14ac:dyDescent="0.2">
      <c r="B55" s="451">
        <v>49</v>
      </c>
      <c r="C55" s="432" t="s">
        <v>200</v>
      </c>
      <c r="D55" s="437">
        <v>0</v>
      </c>
      <c r="E55" s="601">
        <v>0</v>
      </c>
      <c r="F55" s="609">
        <v>0</v>
      </c>
      <c r="G55" s="589">
        <v>5</v>
      </c>
      <c r="H55" s="590">
        <v>0</v>
      </c>
      <c r="I55" s="590">
        <v>5</v>
      </c>
      <c r="J55" s="603">
        <v>0</v>
      </c>
      <c r="K55" s="604"/>
      <c r="L55" s="589"/>
      <c r="M55" s="605"/>
      <c r="N55" s="590"/>
      <c r="O55" s="603"/>
      <c r="P55" s="606">
        <f t="shared" si="0"/>
        <v>10</v>
      </c>
      <c r="Q55" s="606">
        <v>49</v>
      </c>
      <c r="R55" s="432" t="s">
        <v>154</v>
      </c>
      <c r="S55" s="607">
        <v>65</v>
      </c>
      <c r="T55" s="600"/>
    </row>
    <row r="56" spans="2:20" ht="14.25" x14ac:dyDescent="0.2">
      <c r="B56" s="451">
        <v>50</v>
      </c>
      <c r="C56" s="610" t="s">
        <v>140</v>
      </c>
      <c r="D56" s="611">
        <v>5</v>
      </c>
      <c r="E56" s="601">
        <v>0</v>
      </c>
      <c r="F56" s="609">
        <v>5</v>
      </c>
      <c r="G56" s="589">
        <v>0</v>
      </c>
      <c r="H56" s="590">
        <v>0</v>
      </c>
      <c r="I56" s="590">
        <v>0</v>
      </c>
      <c r="J56" s="603">
        <v>0</v>
      </c>
      <c r="K56" s="604"/>
      <c r="L56" s="589"/>
      <c r="M56" s="605"/>
      <c r="N56" s="590"/>
      <c r="O56" s="603"/>
      <c r="P56" s="606">
        <f t="shared" si="0"/>
        <v>10</v>
      </c>
      <c r="Q56" s="606">
        <v>50</v>
      </c>
      <c r="R56" s="432" t="s">
        <v>14</v>
      </c>
      <c r="S56" s="607">
        <v>60</v>
      </c>
      <c r="T56" s="600"/>
    </row>
    <row r="57" spans="2:20" ht="14.25" x14ac:dyDescent="0.2">
      <c r="B57" s="451">
        <v>51</v>
      </c>
      <c r="C57" s="432" t="s">
        <v>147</v>
      </c>
      <c r="D57" s="625">
        <v>0</v>
      </c>
      <c r="E57" s="626">
        <v>0</v>
      </c>
      <c r="F57" s="602">
        <v>0</v>
      </c>
      <c r="G57" s="627">
        <v>0</v>
      </c>
      <c r="H57" s="628">
        <v>0</v>
      </c>
      <c r="I57" s="628">
        <v>5</v>
      </c>
      <c r="J57" s="591">
        <v>5</v>
      </c>
      <c r="K57" s="592"/>
      <c r="L57" s="627"/>
      <c r="M57" s="629"/>
      <c r="N57" s="628"/>
      <c r="O57" s="591"/>
      <c r="P57" s="606">
        <f t="shared" si="0"/>
        <v>10</v>
      </c>
      <c r="Q57" s="598">
        <v>51</v>
      </c>
      <c r="R57" s="432" t="s">
        <v>191</v>
      </c>
      <c r="S57" s="599">
        <v>59</v>
      </c>
      <c r="T57" s="600"/>
    </row>
    <row r="58" spans="2:20" ht="14.25" x14ac:dyDescent="0.2">
      <c r="B58" s="451">
        <v>52</v>
      </c>
      <c r="C58" s="429" t="s">
        <v>385</v>
      </c>
      <c r="D58" s="589">
        <v>0</v>
      </c>
      <c r="E58" s="590">
        <v>0</v>
      </c>
      <c r="F58" s="603">
        <v>0</v>
      </c>
      <c r="G58" s="589">
        <v>0</v>
      </c>
      <c r="H58" s="590">
        <v>0</v>
      </c>
      <c r="I58" s="590">
        <v>5</v>
      </c>
      <c r="J58" s="603">
        <v>5</v>
      </c>
      <c r="K58" s="612"/>
      <c r="L58" s="613"/>
      <c r="M58" s="614"/>
      <c r="N58" s="615"/>
      <c r="O58" s="616"/>
      <c r="P58" s="606">
        <f t="shared" si="0"/>
        <v>10</v>
      </c>
      <c r="Q58" s="606">
        <v>52</v>
      </c>
      <c r="R58" s="432" t="s">
        <v>98</v>
      </c>
      <c r="S58" s="607">
        <v>58</v>
      </c>
      <c r="T58" s="600"/>
    </row>
    <row r="59" spans="2:20" ht="14.25" x14ac:dyDescent="0.2">
      <c r="B59" s="451">
        <v>53</v>
      </c>
      <c r="C59" s="432" t="s">
        <v>165</v>
      </c>
      <c r="D59" s="437">
        <v>0</v>
      </c>
      <c r="E59" s="601">
        <v>0</v>
      </c>
      <c r="F59" s="609">
        <v>0</v>
      </c>
      <c r="G59" s="589">
        <v>0</v>
      </c>
      <c r="H59" s="590">
        <v>0</v>
      </c>
      <c r="I59" s="590">
        <v>5</v>
      </c>
      <c r="J59" s="603">
        <v>5</v>
      </c>
      <c r="K59" s="604"/>
      <c r="L59" s="589"/>
      <c r="M59" s="605"/>
      <c r="N59" s="590"/>
      <c r="O59" s="603"/>
      <c r="P59" s="606">
        <f t="shared" si="0"/>
        <v>10</v>
      </c>
      <c r="Q59" s="606">
        <v>53</v>
      </c>
      <c r="R59" s="432" t="s">
        <v>128</v>
      </c>
      <c r="S59" s="607">
        <v>55</v>
      </c>
      <c r="T59" s="600"/>
    </row>
    <row r="60" spans="2:20" ht="14.25" x14ac:dyDescent="0.2">
      <c r="B60" s="451">
        <v>54</v>
      </c>
      <c r="C60" s="432" t="s">
        <v>56</v>
      </c>
      <c r="D60" s="437">
        <v>0</v>
      </c>
      <c r="E60" s="601">
        <v>5</v>
      </c>
      <c r="F60" s="609">
        <v>0</v>
      </c>
      <c r="G60" s="589">
        <v>0</v>
      </c>
      <c r="H60" s="590">
        <v>0</v>
      </c>
      <c r="I60" s="590">
        <v>0</v>
      </c>
      <c r="J60" s="603">
        <v>5</v>
      </c>
      <c r="K60" s="604"/>
      <c r="L60" s="589"/>
      <c r="M60" s="605"/>
      <c r="N60" s="590"/>
      <c r="O60" s="603"/>
      <c r="P60" s="606">
        <f t="shared" si="0"/>
        <v>10</v>
      </c>
      <c r="Q60" s="598">
        <v>54</v>
      </c>
      <c r="R60" s="432" t="s">
        <v>172</v>
      </c>
      <c r="S60" s="607">
        <v>55</v>
      </c>
      <c r="T60" s="600"/>
    </row>
    <row r="61" spans="2:20" ht="14.25" x14ac:dyDescent="0.2">
      <c r="B61" s="451">
        <v>55</v>
      </c>
      <c r="C61" s="432" t="s">
        <v>63</v>
      </c>
      <c r="D61" s="437">
        <v>5</v>
      </c>
      <c r="E61" s="601">
        <v>5</v>
      </c>
      <c r="F61" s="609">
        <v>0</v>
      </c>
      <c r="G61" s="589">
        <v>0</v>
      </c>
      <c r="H61" s="590">
        <v>0</v>
      </c>
      <c r="I61" s="590">
        <v>0</v>
      </c>
      <c r="J61" s="603">
        <v>0</v>
      </c>
      <c r="K61" s="604"/>
      <c r="L61" s="589"/>
      <c r="M61" s="605"/>
      <c r="N61" s="590"/>
      <c r="O61" s="603"/>
      <c r="P61" s="606">
        <f t="shared" si="0"/>
        <v>10</v>
      </c>
      <c r="Q61" s="606">
        <v>55</v>
      </c>
      <c r="R61" s="432" t="s">
        <v>143</v>
      </c>
      <c r="S61" s="607">
        <v>55</v>
      </c>
      <c r="T61" s="600"/>
    </row>
    <row r="62" spans="2:20" ht="14.25" x14ac:dyDescent="0.2">
      <c r="B62" s="451">
        <v>56</v>
      </c>
      <c r="C62" s="432" t="s">
        <v>99</v>
      </c>
      <c r="D62" s="437">
        <v>0</v>
      </c>
      <c r="E62" s="601">
        <v>0</v>
      </c>
      <c r="F62" s="609">
        <v>0</v>
      </c>
      <c r="G62" s="589">
        <v>0</v>
      </c>
      <c r="H62" s="590">
        <v>0</v>
      </c>
      <c r="I62" s="590">
        <v>5</v>
      </c>
      <c r="J62" s="603">
        <v>5</v>
      </c>
      <c r="K62" s="604"/>
      <c r="L62" s="589"/>
      <c r="M62" s="605"/>
      <c r="N62" s="590"/>
      <c r="O62" s="603"/>
      <c r="P62" s="606">
        <f t="shared" si="0"/>
        <v>10</v>
      </c>
      <c r="Q62" s="606">
        <v>56</v>
      </c>
      <c r="R62" s="610" t="s">
        <v>126</v>
      </c>
      <c r="S62" s="607">
        <v>54</v>
      </c>
      <c r="T62" s="600"/>
    </row>
    <row r="63" spans="2:20" ht="14.25" x14ac:dyDescent="0.2">
      <c r="B63" s="451">
        <v>57</v>
      </c>
      <c r="C63" s="432" t="s">
        <v>191</v>
      </c>
      <c r="D63" s="437">
        <v>5</v>
      </c>
      <c r="E63" s="601">
        <v>0</v>
      </c>
      <c r="F63" s="609">
        <v>5</v>
      </c>
      <c r="G63" s="589">
        <v>0</v>
      </c>
      <c r="H63" s="590">
        <v>0</v>
      </c>
      <c r="I63" s="590">
        <v>0</v>
      </c>
      <c r="J63" s="603">
        <v>0</v>
      </c>
      <c r="K63" s="604"/>
      <c r="L63" s="589"/>
      <c r="M63" s="605"/>
      <c r="N63" s="590"/>
      <c r="O63" s="603"/>
      <c r="P63" s="606">
        <f t="shared" si="0"/>
        <v>10</v>
      </c>
      <c r="Q63" s="598">
        <v>57</v>
      </c>
      <c r="R63" s="610" t="s">
        <v>96</v>
      </c>
      <c r="S63" s="607">
        <v>53</v>
      </c>
      <c r="T63" s="600"/>
    </row>
    <row r="64" spans="2:20" ht="14.25" x14ac:dyDescent="0.2">
      <c r="B64" s="451">
        <v>58</v>
      </c>
      <c r="C64" s="432" t="s">
        <v>154</v>
      </c>
      <c r="D64" s="437">
        <v>0</v>
      </c>
      <c r="E64" s="601">
        <v>0</v>
      </c>
      <c r="F64" s="609">
        <v>0</v>
      </c>
      <c r="G64" s="589">
        <v>0</v>
      </c>
      <c r="H64" s="590">
        <v>5</v>
      </c>
      <c r="I64" s="590">
        <v>5</v>
      </c>
      <c r="J64" s="603">
        <v>0</v>
      </c>
      <c r="K64" s="604"/>
      <c r="L64" s="589"/>
      <c r="M64" s="605"/>
      <c r="N64" s="590"/>
      <c r="O64" s="603"/>
      <c r="P64" s="606">
        <f t="shared" si="0"/>
        <v>10</v>
      </c>
      <c r="Q64" s="606">
        <v>58</v>
      </c>
      <c r="R64" s="610" t="s">
        <v>92</v>
      </c>
      <c r="S64" s="607">
        <v>52</v>
      </c>
      <c r="T64" s="600"/>
    </row>
    <row r="65" spans="2:20" ht="14.25" x14ac:dyDescent="0.2">
      <c r="B65" s="451">
        <v>59</v>
      </c>
      <c r="C65" s="432" t="s">
        <v>94</v>
      </c>
      <c r="D65" s="621">
        <v>5</v>
      </c>
      <c r="E65" s="601">
        <v>0</v>
      </c>
      <c r="F65" s="609">
        <v>0</v>
      </c>
      <c r="G65" s="589">
        <v>0</v>
      </c>
      <c r="H65" s="590">
        <v>0</v>
      </c>
      <c r="I65" s="590">
        <v>0</v>
      </c>
      <c r="J65" s="622">
        <v>5</v>
      </c>
      <c r="K65" s="623"/>
      <c r="L65" s="589"/>
      <c r="M65" s="605"/>
      <c r="N65" s="590"/>
      <c r="O65" s="603"/>
      <c r="P65" s="606">
        <f t="shared" si="0"/>
        <v>10</v>
      </c>
      <c r="Q65" s="606">
        <v>59</v>
      </c>
      <c r="R65" s="432" t="s">
        <v>125</v>
      </c>
      <c r="S65" s="607">
        <v>51</v>
      </c>
      <c r="T65" s="600"/>
    </row>
    <row r="66" spans="2:20" ht="14.25" x14ac:dyDescent="0.2">
      <c r="B66" s="451">
        <v>60</v>
      </c>
      <c r="C66" s="440" t="s">
        <v>97</v>
      </c>
      <c r="D66" s="437">
        <v>0</v>
      </c>
      <c r="E66" s="601">
        <v>0</v>
      </c>
      <c r="F66" s="609">
        <v>0</v>
      </c>
      <c r="G66" s="589">
        <v>5</v>
      </c>
      <c r="H66" s="590">
        <v>5</v>
      </c>
      <c r="I66" s="590">
        <v>0</v>
      </c>
      <c r="J66" s="603">
        <v>0</v>
      </c>
      <c r="K66" s="604"/>
      <c r="L66" s="611"/>
      <c r="M66" s="617"/>
      <c r="N66" s="618"/>
      <c r="O66" s="603"/>
      <c r="P66" s="606">
        <f t="shared" si="0"/>
        <v>10</v>
      </c>
      <c r="Q66" s="598">
        <v>60</v>
      </c>
      <c r="R66" s="440" t="s">
        <v>58</v>
      </c>
      <c r="S66" s="607">
        <v>50</v>
      </c>
      <c r="T66" s="600"/>
    </row>
    <row r="67" spans="2:20" ht="14.25" x14ac:dyDescent="0.2">
      <c r="B67" s="451">
        <v>61</v>
      </c>
      <c r="C67" s="432" t="s">
        <v>155</v>
      </c>
      <c r="D67" s="625">
        <v>0</v>
      </c>
      <c r="E67" s="626">
        <v>0</v>
      </c>
      <c r="F67" s="602">
        <v>5</v>
      </c>
      <c r="G67" s="589">
        <v>0</v>
      </c>
      <c r="H67" s="590">
        <v>0</v>
      </c>
      <c r="I67" s="590">
        <v>0</v>
      </c>
      <c r="J67" s="591">
        <v>0</v>
      </c>
      <c r="K67" s="592"/>
      <c r="L67" s="589"/>
      <c r="M67" s="605"/>
      <c r="N67" s="590"/>
      <c r="O67" s="603"/>
      <c r="P67" s="606">
        <f t="shared" si="0"/>
        <v>5</v>
      </c>
      <c r="Q67" s="606">
        <v>61</v>
      </c>
      <c r="R67" s="432" t="s">
        <v>148</v>
      </c>
      <c r="S67" s="607">
        <v>50</v>
      </c>
      <c r="T67" s="600"/>
    </row>
    <row r="68" spans="2:20" ht="14.25" x14ac:dyDescent="0.2">
      <c r="B68" s="451">
        <v>62</v>
      </c>
      <c r="C68" s="432" t="s">
        <v>175</v>
      </c>
      <c r="D68" s="437">
        <v>5</v>
      </c>
      <c r="E68" s="601">
        <v>0</v>
      </c>
      <c r="F68" s="630">
        <v>0</v>
      </c>
      <c r="G68" s="589">
        <v>0</v>
      </c>
      <c r="H68" s="590">
        <v>0</v>
      </c>
      <c r="I68" s="590">
        <v>0</v>
      </c>
      <c r="J68" s="603">
        <v>0</v>
      </c>
      <c r="K68" s="604"/>
      <c r="L68" s="589"/>
      <c r="M68" s="605"/>
      <c r="N68" s="590"/>
      <c r="O68" s="603"/>
      <c r="P68" s="606">
        <f t="shared" si="0"/>
        <v>5</v>
      </c>
      <c r="Q68" s="606">
        <v>62</v>
      </c>
      <c r="R68" s="432" t="s">
        <v>91</v>
      </c>
      <c r="S68" s="607">
        <v>50</v>
      </c>
      <c r="T68" s="600"/>
    </row>
    <row r="69" spans="2:20" ht="14.25" x14ac:dyDescent="0.2">
      <c r="B69" s="451">
        <v>63</v>
      </c>
      <c r="C69" s="432" t="s">
        <v>138</v>
      </c>
      <c r="D69" s="437">
        <v>0</v>
      </c>
      <c r="E69" s="601">
        <v>0</v>
      </c>
      <c r="F69" s="609">
        <v>0</v>
      </c>
      <c r="G69" s="589">
        <v>0</v>
      </c>
      <c r="H69" s="590">
        <v>5</v>
      </c>
      <c r="I69" s="590">
        <v>0</v>
      </c>
      <c r="J69" s="603">
        <v>0</v>
      </c>
      <c r="K69" s="604"/>
      <c r="L69" s="611"/>
      <c r="M69" s="617"/>
      <c r="N69" s="618"/>
      <c r="O69" s="603"/>
      <c r="P69" s="606">
        <f t="shared" si="0"/>
        <v>5</v>
      </c>
      <c r="Q69" s="598">
        <v>63</v>
      </c>
      <c r="R69" s="610" t="s">
        <v>140</v>
      </c>
      <c r="S69" s="607">
        <v>48</v>
      </c>
      <c r="T69" s="600"/>
    </row>
    <row r="70" spans="2:20" ht="14.25" x14ac:dyDescent="0.2">
      <c r="B70" s="451">
        <v>64</v>
      </c>
      <c r="C70" s="432" t="s">
        <v>58</v>
      </c>
      <c r="D70" s="437">
        <v>0</v>
      </c>
      <c r="E70" s="601">
        <v>5</v>
      </c>
      <c r="F70" s="609">
        <v>0</v>
      </c>
      <c r="G70" s="589">
        <v>0</v>
      </c>
      <c r="H70" s="590">
        <v>0</v>
      </c>
      <c r="I70" s="590">
        <v>0</v>
      </c>
      <c r="J70" s="603">
        <v>0</v>
      </c>
      <c r="K70" s="604"/>
      <c r="L70" s="589"/>
      <c r="M70" s="605"/>
      <c r="N70" s="590"/>
      <c r="O70" s="603"/>
      <c r="P70" s="606">
        <f t="shared" si="0"/>
        <v>5</v>
      </c>
      <c r="Q70" s="606">
        <v>64</v>
      </c>
      <c r="R70" s="610" t="s">
        <v>90</v>
      </c>
      <c r="S70" s="607">
        <v>47</v>
      </c>
      <c r="T70" s="600"/>
    </row>
    <row r="71" spans="2:20" ht="14.25" x14ac:dyDescent="0.2">
      <c r="B71" s="451">
        <v>65</v>
      </c>
      <c r="C71" s="432" t="s">
        <v>156</v>
      </c>
      <c r="D71" s="437">
        <v>0</v>
      </c>
      <c r="E71" s="601">
        <v>0</v>
      </c>
      <c r="F71" s="609">
        <v>0</v>
      </c>
      <c r="G71" s="589">
        <v>0</v>
      </c>
      <c r="H71" s="590">
        <v>0</v>
      </c>
      <c r="I71" s="590">
        <v>0</v>
      </c>
      <c r="J71" s="603">
        <v>5</v>
      </c>
      <c r="K71" s="604"/>
      <c r="L71" s="589"/>
      <c r="M71" s="605"/>
      <c r="N71" s="590"/>
      <c r="O71" s="603"/>
      <c r="P71" s="606">
        <f t="shared" ref="P71:P134" si="1">SUM(D71:O71)</f>
        <v>5</v>
      </c>
      <c r="Q71" s="606">
        <v>65</v>
      </c>
      <c r="R71" s="432" t="s">
        <v>130</v>
      </c>
      <c r="S71" s="607">
        <v>47</v>
      </c>
      <c r="T71" s="600"/>
    </row>
    <row r="72" spans="2:20" ht="14.25" x14ac:dyDescent="0.2">
      <c r="B72" s="451">
        <v>66</v>
      </c>
      <c r="C72" s="432" t="s">
        <v>137</v>
      </c>
      <c r="D72" s="437">
        <v>5</v>
      </c>
      <c r="E72" s="601">
        <v>0</v>
      </c>
      <c r="F72" s="609">
        <v>0</v>
      </c>
      <c r="G72" s="589">
        <v>0</v>
      </c>
      <c r="H72" s="590">
        <v>0</v>
      </c>
      <c r="I72" s="590">
        <v>0</v>
      </c>
      <c r="J72" s="603">
        <v>0</v>
      </c>
      <c r="K72" s="604"/>
      <c r="L72" s="589"/>
      <c r="M72" s="605"/>
      <c r="N72" s="590"/>
      <c r="O72" s="603"/>
      <c r="P72" s="606">
        <f t="shared" si="1"/>
        <v>5</v>
      </c>
      <c r="Q72" s="598">
        <v>66</v>
      </c>
      <c r="R72" s="432" t="s">
        <v>56</v>
      </c>
      <c r="S72" s="607">
        <v>45</v>
      </c>
      <c r="T72" s="600"/>
    </row>
    <row r="73" spans="2:20" ht="14.25" x14ac:dyDescent="0.2">
      <c r="B73" s="451">
        <v>67</v>
      </c>
      <c r="C73" s="432" t="s">
        <v>141</v>
      </c>
      <c r="D73" s="437">
        <v>5</v>
      </c>
      <c r="E73" s="601">
        <v>0</v>
      </c>
      <c r="F73" s="609">
        <v>0</v>
      </c>
      <c r="G73" s="589">
        <v>0</v>
      </c>
      <c r="H73" s="590">
        <v>0</v>
      </c>
      <c r="I73" s="590">
        <v>0</v>
      </c>
      <c r="J73" s="603">
        <v>0</v>
      </c>
      <c r="K73" s="604"/>
      <c r="L73" s="589"/>
      <c r="M73" s="605"/>
      <c r="N73" s="590"/>
      <c r="O73" s="603"/>
      <c r="P73" s="606">
        <f t="shared" si="1"/>
        <v>5</v>
      </c>
      <c r="Q73" s="606">
        <v>67</v>
      </c>
      <c r="R73" s="432" t="s">
        <v>89</v>
      </c>
      <c r="S73" s="607">
        <v>45</v>
      </c>
      <c r="T73" s="600"/>
    </row>
    <row r="74" spans="2:20" ht="14.25" x14ac:dyDescent="0.2">
      <c r="B74" s="451">
        <v>68</v>
      </c>
      <c r="C74" s="432" t="s">
        <v>162</v>
      </c>
      <c r="D74" s="437">
        <v>0</v>
      </c>
      <c r="E74" s="601">
        <v>0</v>
      </c>
      <c r="F74" s="619">
        <v>0</v>
      </c>
      <c r="G74" s="589">
        <v>0</v>
      </c>
      <c r="H74" s="590">
        <v>0</v>
      </c>
      <c r="I74" s="590">
        <v>0</v>
      </c>
      <c r="J74" s="603">
        <v>5</v>
      </c>
      <c r="K74" s="604"/>
      <c r="L74" s="589"/>
      <c r="M74" s="605"/>
      <c r="N74" s="590"/>
      <c r="O74" s="603"/>
      <c r="P74" s="606">
        <f t="shared" si="1"/>
        <v>5</v>
      </c>
      <c r="Q74" s="606">
        <v>68</v>
      </c>
      <c r="R74" s="432" t="s">
        <v>309</v>
      </c>
      <c r="S74" s="607">
        <v>45</v>
      </c>
      <c r="T74" s="600"/>
    </row>
    <row r="75" spans="2:20" ht="14.25" x14ac:dyDescent="0.2">
      <c r="B75" s="451">
        <v>69</v>
      </c>
      <c r="C75" s="432" t="s">
        <v>368</v>
      </c>
      <c r="D75" s="437">
        <v>0</v>
      </c>
      <c r="E75" s="601">
        <v>0</v>
      </c>
      <c r="F75" s="609">
        <v>0</v>
      </c>
      <c r="G75" s="589">
        <v>0</v>
      </c>
      <c r="H75" s="590">
        <v>5</v>
      </c>
      <c r="I75" s="590">
        <v>0</v>
      </c>
      <c r="J75" s="603">
        <v>0</v>
      </c>
      <c r="K75" s="604"/>
      <c r="L75" s="589"/>
      <c r="M75" s="605"/>
      <c r="N75" s="590"/>
      <c r="O75" s="603"/>
      <c r="P75" s="606">
        <f t="shared" si="1"/>
        <v>5</v>
      </c>
      <c r="Q75" s="598">
        <v>69</v>
      </c>
      <c r="R75" s="432" t="s">
        <v>83</v>
      </c>
      <c r="S75" s="607">
        <v>44</v>
      </c>
      <c r="T75" s="600"/>
    </row>
    <row r="76" spans="2:20" ht="14.25" x14ac:dyDescent="0.2">
      <c r="B76" s="451">
        <v>70</v>
      </c>
      <c r="C76" s="432" t="s">
        <v>130</v>
      </c>
      <c r="D76" s="611">
        <v>0</v>
      </c>
      <c r="E76" s="601">
        <v>0</v>
      </c>
      <c r="F76" s="609">
        <v>0</v>
      </c>
      <c r="G76" s="589">
        <v>0</v>
      </c>
      <c r="H76" s="590">
        <v>0</v>
      </c>
      <c r="I76" s="590">
        <v>0</v>
      </c>
      <c r="J76" s="603">
        <v>5</v>
      </c>
      <c r="K76" s="604"/>
      <c r="L76" s="589"/>
      <c r="M76" s="605"/>
      <c r="N76" s="590"/>
      <c r="O76" s="603"/>
      <c r="P76" s="606">
        <f t="shared" si="1"/>
        <v>5</v>
      </c>
      <c r="Q76" s="606">
        <v>70</v>
      </c>
      <c r="R76" s="432" t="s">
        <v>95</v>
      </c>
      <c r="S76" s="607">
        <v>39</v>
      </c>
      <c r="T76" s="600"/>
    </row>
    <row r="77" spans="2:20" ht="14.25" x14ac:dyDescent="0.2">
      <c r="B77" s="451">
        <v>71</v>
      </c>
      <c r="C77" s="432" t="s">
        <v>62</v>
      </c>
      <c r="D77" s="437">
        <v>0</v>
      </c>
      <c r="E77" s="601">
        <v>0</v>
      </c>
      <c r="F77" s="609">
        <v>0</v>
      </c>
      <c r="G77" s="589">
        <v>0</v>
      </c>
      <c r="H77" s="590">
        <v>5</v>
      </c>
      <c r="I77" s="590">
        <v>0</v>
      </c>
      <c r="J77" s="603">
        <v>0</v>
      </c>
      <c r="K77" s="604"/>
      <c r="L77" s="589"/>
      <c r="M77" s="605"/>
      <c r="N77" s="590"/>
      <c r="O77" s="603"/>
      <c r="P77" s="606">
        <f t="shared" si="1"/>
        <v>5</v>
      </c>
      <c r="Q77" s="606">
        <v>71</v>
      </c>
      <c r="R77" s="445" t="s">
        <v>131</v>
      </c>
      <c r="S77" s="607">
        <v>37</v>
      </c>
      <c r="T77" s="600"/>
    </row>
    <row r="78" spans="2:20" ht="14.25" x14ac:dyDescent="0.2">
      <c r="B78" s="451">
        <v>72</v>
      </c>
      <c r="C78" s="610" t="s">
        <v>150</v>
      </c>
      <c r="D78" s="437">
        <v>0</v>
      </c>
      <c r="E78" s="601">
        <v>0</v>
      </c>
      <c r="F78" s="609">
        <v>5</v>
      </c>
      <c r="G78" s="589">
        <v>0</v>
      </c>
      <c r="H78" s="590">
        <v>0</v>
      </c>
      <c r="I78" s="590">
        <v>0</v>
      </c>
      <c r="J78" s="603">
        <v>0</v>
      </c>
      <c r="K78" s="604"/>
      <c r="L78" s="589"/>
      <c r="M78" s="605"/>
      <c r="N78" s="590"/>
      <c r="O78" s="603"/>
      <c r="P78" s="606">
        <f t="shared" si="1"/>
        <v>5</v>
      </c>
      <c r="Q78" s="598">
        <v>72</v>
      </c>
      <c r="R78" s="432" t="s">
        <v>149</v>
      </c>
      <c r="S78" s="607">
        <v>35</v>
      </c>
      <c r="T78" s="600"/>
    </row>
    <row r="79" spans="2:20" ht="14.25" x14ac:dyDescent="0.2">
      <c r="B79" s="451">
        <v>73</v>
      </c>
      <c r="C79" s="432" t="s">
        <v>164</v>
      </c>
      <c r="D79" s="437">
        <v>5</v>
      </c>
      <c r="E79" s="601">
        <v>0</v>
      </c>
      <c r="F79" s="609">
        <v>0</v>
      </c>
      <c r="G79" s="589">
        <v>0</v>
      </c>
      <c r="H79" s="590">
        <v>0</v>
      </c>
      <c r="I79" s="590">
        <v>0</v>
      </c>
      <c r="J79" s="591">
        <v>0</v>
      </c>
      <c r="K79" s="592"/>
      <c r="L79" s="589"/>
      <c r="M79" s="605"/>
      <c r="N79" s="590"/>
      <c r="O79" s="603"/>
      <c r="P79" s="606">
        <f t="shared" si="1"/>
        <v>5</v>
      </c>
      <c r="Q79" s="606">
        <v>73</v>
      </c>
      <c r="R79" s="610" t="s">
        <v>153</v>
      </c>
      <c r="S79" s="607">
        <v>35</v>
      </c>
      <c r="T79" s="600"/>
    </row>
    <row r="80" spans="2:20" ht="14.25" x14ac:dyDescent="0.2">
      <c r="B80" s="451">
        <v>74</v>
      </c>
      <c r="C80" s="432" t="s">
        <v>151</v>
      </c>
      <c r="D80" s="437">
        <v>0</v>
      </c>
      <c r="E80" s="601">
        <v>0</v>
      </c>
      <c r="F80" s="609">
        <v>0</v>
      </c>
      <c r="G80" s="589">
        <v>0</v>
      </c>
      <c r="H80" s="590">
        <v>0</v>
      </c>
      <c r="I80" s="590">
        <v>5</v>
      </c>
      <c r="J80" s="603">
        <v>0</v>
      </c>
      <c r="K80" s="604"/>
      <c r="L80" s="589"/>
      <c r="M80" s="605"/>
      <c r="N80" s="590"/>
      <c r="O80" s="603"/>
      <c r="P80" s="606">
        <f t="shared" si="1"/>
        <v>5</v>
      </c>
      <c r="Q80" s="606">
        <v>74</v>
      </c>
      <c r="R80" s="432" t="s">
        <v>46</v>
      </c>
      <c r="S80" s="607">
        <v>34</v>
      </c>
      <c r="T80" s="600"/>
    </row>
    <row r="81" spans="2:20" ht="14.25" x14ac:dyDescent="0.2">
      <c r="B81" s="451">
        <v>75</v>
      </c>
      <c r="C81" s="432" t="s">
        <v>171</v>
      </c>
      <c r="D81" s="437">
        <v>0</v>
      </c>
      <c r="E81" s="601">
        <v>0</v>
      </c>
      <c r="F81" s="619">
        <v>5</v>
      </c>
      <c r="G81" s="589">
        <v>0</v>
      </c>
      <c r="H81" s="590">
        <v>0</v>
      </c>
      <c r="I81" s="590">
        <v>0</v>
      </c>
      <c r="J81" s="603">
        <v>0</v>
      </c>
      <c r="K81" s="604"/>
      <c r="L81" s="589"/>
      <c r="M81" s="605"/>
      <c r="N81" s="590"/>
      <c r="O81" s="603"/>
      <c r="P81" s="606">
        <f t="shared" si="1"/>
        <v>5</v>
      </c>
      <c r="Q81" s="598">
        <v>75</v>
      </c>
      <c r="R81" s="610" t="s">
        <v>134</v>
      </c>
      <c r="S81" s="607">
        <v>33</v>
      </c>
      <c r="T81" s="600"/>
    </row>
    <row r="82" spans="2:20" ht="14.25" x14ac:dyDescent="0.2">
      <c r="B82" s="451">
        <v>76</v>
      </c>
      <c r="C82" s="610" t="s">
        <v>126</v>
      </c>
      <c r="D82" s="437">
        <v>0</v>
      </c>
      <c r="E82" s="601">
        <v>0</v>
      </c>
      <c r="F82" s="609">
        <v>0</v>
      </c>
      <c r="G82" s="589">
        <v>0</v>
      </c>
      <c r="H82" s="590">
        <v>0</v>
      </c>
      <c r="I82" s="590">
        <v>5</v>
      </c>
      <c r="J82" s="603">
        <v>0</v>
      </c>
      <c r="K82" s="604"/>
      <c r="L82" s="589"/>
      <c r="M82" s="605"/>
      <c r="N82" s="590"/>
      <c r="O82" s="603"/>
      <c r="P82" s="606">
        <f t="shared" si="1"/>
        <v>5</v>
      </c>
      <c r="Q82" s="606">
        <v>76</v>
      </c>
      <c r="R82" s="432" t="s">
        <v>177</v>
      </c>
      <c r="S82" s="607">
        <v>33</v>
      </c>
      <c r="T82" s="600"/>
    </row>
    <row r="83" spans="2:20" ht="14.25" x14ac:dyDescent="0.2">
      <c r="B83" s="451">
        <v>77</v>
      </c>
      <c r="C83" s="610" t="s">
        <v>47</v>
      </c>
      <c r="D83" s="437">
        <v>0</v>
      </c>
      <c r="E83" s="601">
        <v>0</v>
      </c>
      <c r="F83" s="609">
        <v>5</v>
      </c>
      <c r="G83" s="589">
        <v>0</v>
      </c>
      <c r="H83" s="590">
        <v>0</v>
      </c>
      <c r="I83" s="590">
        <v>0</v>
      </c>
      <c r="J83" s="603">
        <v>0</v>
      </c>
      <c r="K83" s="604"/>
      <c r="L83" s="589"/>
      <c r="M83" s="605"/>
      <c r="N83" s="590"/>
      <c r="O83" s="603"/>
      <c r="P83" s="606">
        <f t="shared" si="1"/>
        <v>5</v>
      </c>
      <c r="Q83" s="606">
        <v>77</v>
      </c>
      <c r="R83" s="432" t="s">
        <v>135</v>
      </c>
      <c r="S83" s="607">
        <v>33</v>
      </c>
      <c r="T83" s="600"/>
    </row>
    <row r="84" spans="2:20" ht="14.25" x14ac:dyDescent="0.2">
      <c r="B84" s="451">
        <v>78</v>
      </c>
      <c r="C84" s="610" t="s">
        <v>96</v>
      </c>
      <c r="D84" s="625">
        <v>5</v>
      </c>
      <c r="E84" s="601">
        <v>0</v>
      </c>
      <c r="F84" s="609">
        <v>0</v>
      </c>
      <c r="G84" s="589">
        <v>0</v>
      </c>
      <c r="H84" s="590">
        <v>0</v>
      </c>
      <c r="I84" s="590">
        <v>0</v>
      </c>
      <c r="J84" s="591">
        <v>0</v>
      </c>
      <c r="K84" s="592"/>
      <c r="L84" s="589"/>
      <c r="M84" s="605"/>
      <c r="N84" s="590"/>
      <c r="O84" s="603"/>
      <c r="P84" s="606">
        <f t="shared" si="1"/>
        <v>5</v>
      </c>
      <c r="Q84" s="598">
        <v>78</v>
      </c>
      <c r="R84" s="432" t="s">
        <v>155</v>
      </c>
      <c r="S84" s="607">
        <v>30</v>
      </c>
      <c r="T84" s="600"/>
    </row>
    <row r="85" spans="2:20" ht="14.25" x14ac:dyDescent="0.2">
      <c r="B85" s="451">
        <v>79</v>
      </c>
      <c r="C85" s="446" t="s">
        <v>173</v>
      </c>
      <c r="D85" s="437">
        <v>0</v>
      </c>
      <c r="E85" s="601">
        <v>0</v>
      </c>
      <c r="F85" s="609">
        <v>5</v>
      </c>
      <c r="G85" s="589">
        <v>0</v>
      </c>
      <c r="H85" s="590">
        <v>0</v>
      </c>
      <c r="I85" s="590">
        <v>0</v>
      </c>
      <c r="J85" s="603">
        <v>0</v>
      </c>
      <c r="K85" s="604"/>
      <c r="L85" s="589"/>
      <c r="M85" s="605"/>
      <c r="N85" s="590"/>
      <c r="O85" s="603"/>
      <c r="P85" s="606">
        <f t="shared" si="1"/>
        <v>5</v>
      </c>
      <c r="Q85" s="606">
        <v>79</v>
      </c>
      <c r="R85" s="446" t="s">
        <v>136</v>
      </c>
      <c r="S85" s="607">
        <v>30</v>
      </c>
      <c r="T85" s="600"/>
    </row>
    <row r="86" spans="2:20" ht="14.25" x14ac:dyDescent="0.2">
      <c r="B86" s="451">
        <v>80</v>
      </c>
      <c r="C86" s="432" t="s">
        <v>166</v>
      </c>
      <c r="D86" s="437">
        <v>0</v>
      </c>
      <c r="E86" s="601">
        <v>0</v>
      </c>
      <c r="F86" s="609">
        <v>0</v>
      </c>
      <c r="G86" s="589">
        <v>0</v>
      </c>
      <c r="H86" s="590">
        <v>0</v>
      </c>
      <c r="I86" s="590">
        <v>0</v>
      </c>
      <c r="J86" s="603">
        <v>5</v>
      </c>
      <c r="K86" s="604"/>
      <c r="L86" s="589"/>
      <c r="M86" s="605"/>
      <c r="N86" s="590"/>
      <c r="O86" s="603"/>
      <c r="P86" s="606">
        <f t="shared" si="1"/>
        <v>5</v>
      </c>
      <c r="Q86" s="606">
        <v>80</v>
      </c>
      <c r="R86" s="432" t="s">
        <v>137</v>
      </c>
      <c r="S86" s="607">
        <v>30</v>
      </c>
      <c r="T86" s="600"/>
    </row>
    <row r="87" spans="2:20" ht="14.25" x14ac:dyDescent="0.2">
      <c r="B87" s="451">
        <v>81</v>
      </c>
      <c r="C87" s="432" t="s">
        <v>14</v>
      </c>
      <c r="D87" s="437">
        <v>0</v>
      </c>
      <c r="E87" s="601">
        <v>0</v>
      </c>
      <c r="F87" s="609">
        <v>5</v>
      </c>
      <c r="G87" s="589">
        <v>0</v>
      </c>
      <c r="H87" s="590">
        <v>0</v>
      </c>
      <c r="I87" s="590">
        <v>0</v>
      </c>
      <c r="J87" s="603">
        <v>0</v>
      </c>
      <c r="K87" s="604"/>
      <c r="L87" s="589"/>
      <c r="M87" s="605"/>
      <c r="N87" s="590"/>
      <c r="O87" s="603"/>
      <c r="P87" s="606">
        <f t="shared" si="1"/>
        <v>5</v>
      </c>
      <c r="Q87" s="598">
        <v>81</v>
      </c>
      <c r="R87" s="432" t="s">
        <v>45</v>
      </c>
      <c r="S87" s="607">
        <v>30</v>
      </c>
      <c r="T87" s="600"/>
    </row>
    <row r="88" spans="2:20" ht="14.25" x14ac:dyDescent="0.2">
      <c r="B88" s="451">
        <v>82</v>
      </c>
      <c r="C88" s="432" t="s">
        <v>128</v>
      </c>
      <c r="D88" s="625">
        <v>0</v>
      </c>
      <c r="E88" s="601">
        <v>0</v>
      </c>
      <c r="F88" s="602">
        <v>0</v>
      </c>
      <c r="G88" s="589">
        <v>0</v>
      </c>
      <c r="H88" s="590">
        <v>0</v>
      </c>
      <c r="I88" s="590">
        <v>0</v>
      </c>
      <c r="J88" s="591">
        <v>0</v>
      </c>
      <c r="K88" s="592"/>
      <c r="L88" s="589"/>
      <c r="M88" s="605"/>
      <c r="N88" s="590"/>
      <c r="O88" s="603"/>
      <c r="P88" s="606">
        <f t="shared" si="1"/>
        <v>0</v>
      </c>
      <c r="Q88" s="606">
        <v>82</v>
      </c>
      <c r="R88" s="432" t="s">
        <v>142</v>
      </c>
      <c r="S88" s="607">
        <v>30</v>
      </c>
      <c r="T88" s="600"/>
    </row>
    <row r="89" spans="2:20" ht="14.25" x14ac:dyDescent="0.2">
      <c r="B89" s="451">
        <v>83</v>
      </c>
      <c r="C89" s="446" t="s">
        <v>195</v>
      </c>
      <c r="D89" s="611">
        <v>0</v>
      </c>
      <c r="E89" s="601">
        <v>0</v>
      </c>
      <c r="F89" s="609">
        <v>0</v>
      </c>
      <c r="G89" s="589">
        <v>0</v>
      </c>
      <c r="H89" s="590">
        <v>0</v>
      </c>
      <c r="I89" s="590">
        <v>0</v>
      </c>
      <c r="J89" s="603">
        <v>0</v>
      </c>
      <c r="K89" s="604"/>
      <c r="L89" s="589"/>
      <c r="M89" s="605"/>
      <c r="N89" s="590"/>
      <c r="O89" s="603"/>
      <c r="P89" s="606">
        <f t="shared" si="1"/>
        <v>0</v>
      </c>
      <c r="Q89" s="606">
        <v>83</v>
      </c>
      <c r="R89" s="446" t="s">
        <v>152</v>
      </c>
      <c r="S89" s="607">
        <v>30</v>
      </c>
      <c r="T89" s="600"/>
    </row>
    <row r="90" spans="2:20" ht="14.25" x14ac:dyDescent="0.2">
      <c r="B90" s="451">
        <v>84</v>
      </c>
      <c r="C90" s="610" t="s">
        <v>90</v>
      </c>
      <c r="D90" s="437">
        <v>0</v>
      </c>
      <c r="E90" s="601">
        <v>0</v>
      </c>
      <c r="F90" s="609">
        <v>0</v>
      </c>
      <c r="G90" s="589">
        <v>0</v>
      </c>
      <c r="H90" s="590">
        <v>0</v>
      </c>
      <c r="I90" s="590">
        <v>0</v>
      </c>
      <c r="J90" s="603">
        <v>0</v>
      </c>
      <c r="K90" s="608"/>
      <c r="L90" s="589"/>
      <c r="M90" s="605"/>
      <c r="N90" s="590"/>
      <c r="O90" s="603"/>
      <c r="P90" s="606">
        <f t="shared" si="1"/>
        <v>0</v>
      </c>
      <c r="Q90" s="598">
        <v>84</v>
      </c>
      <c r="R90" s="610" t="s">
        <v>47</v>
      </c>
      <c r="S90" s="607">
        <v>30</v>
      </c>
      <c r="T90" s="600"/>
    </row>
    <row r="91" spans="2:20" ht="14.25" x14ac:dyDescent="0.2">
      <c r="B91" s="451">
        <v>85</v>
      </c>
      <c r="C91" s="432" t="s">
        <v>196</v>
      </c>
      <c r="D91" s="437">
        <v>0</v>
      </c>
      <c r="E91" s="601">
        <v>0</v>
      </c>
      <c r="F91" s="609">
        <v>0</v>
      </c>
      <c r="G91" s="589">
        <v>0</v>
      </c>
      <c r="H91" s="590">
        <v>0</v>
      </c>
      <c r="I91" s="590">
        <v>0</v>
      </c>
      <c r="J91" s="603">
        <v>0</v>
      </c>
      <c r="K91" s="604"/>
      <c r="L91" s="589"/>
      <c r="M91" s="605"/>
      <c r="N91" s="590"/>
      <c r="O91" s="603"/>
      <c r="P91" s="606">
        <f t="shared" si="1"/>
        <v>0</v>
      </c>
      <c r="Q91" s="606">
        <v>85</v>
      </c>
      <c r="R91" s="610" t="s">
        <v>139</v>
      </c>
      <c r="S91" s="607">
        <v>28</v>
      </c>
      <c r="T91" s="600"/>
    </row>
    <row r="92" spans="2:20" ht="14.25" x14ac:dyDescent="0.2">
      <c r="B92" s="451">
        <v>86</v>
      </c>
      <c r="C92" s="432" t="s">
        <v>46</v>
      </c>
      <c r="D92" s="437">
        <v>0</v>
      </c>
      <c r="E92" s="601">
        <v>0</v>
      </c>
      <c r="F92" s="609">
        <v>0</v>
      </c>
      <c r="G92" s="589">
        <v>0</v>
      </c>
      <c r="H92" s="590">
        <v>0</v>
      </c>
      <c r="I92" s="590">
        <v>0</v>
      </c>
      <c r="J92" s="603">
        <v>0</v>
      </c>
      <c r="K92" s="604"/>
      <c r="L92" s="589"/>
      <c r="M92" s="605"/>
      <c r="N92" s="590"/>
      <c r="O92" s="603"/>
      <c r="P92" s="606">
        <f t="shared" si="1"/>
        <v>0</v>
      </c>
      <c r="Q92" s="606">
        <v>86</v>
      </c>
      <c r="R92" s="432" t="s">
        <v>157</v>
      </c>
      <c r="S92" s="607">
        <v>28</v>
      </c>
      <c r="T92" s="600"/>
    </row>
    <row r="93" spans="2:20" ht="14.25" x14ac:dyDescent="0.2">
      <c r="B93" s="451">
        <v>87</v>
      </c>
      <c r="C93" s="610" t="s">
        <v>92</v>
      </c>
      <c r="D93" s="437">
        <v>0</v>
      </c>
      <c r="E93" s="601">
        <v>0</v>
      </c>
      <c r="F93" s="609">
        <v>0</v>
      </c>
      <c r="G93" s="589">
        <v>0</v>
      </c>
      <c r="H93" s="590">
        <v>0</v>
      </c>
      <c r="I93" s="590">
        <v>0</v>
      </c>
      <c r="J93" s="603">
        <v>0</v>
      </c>
      <c r="K93" s="604"/>
      <c r="L93" s="589"/>
      <c r="M93" s="605"/>
      <c r="N93" s="590"/>
      <c r="O93" s="603"/>
      <c r="P93" s="606">
        <f t="shared" si="1"/>
        <v>0</v>
      </c>
      <c r="Q93" s="598">
        <v>87</v>
      </c>
      <c r="R93" s="610" t="s">
        <v>176</v>
      </c>
      <c r="S93" s="607">
        <v>27</v>
      </c>
      <c r="T93" s="600"/>
    </row>
    <row r="94" spans="2:20" ht="14.25" x14ac:dyDescent="0.2">
      <c r="B94" s="451">
        <v>88</v>
      </c>
      <c r="C94" s="610" t="s">
        <v>145</v>
      </c>
      <c r="D94" s="621">
        <v>0</v>
      </c>
      <c r="E94" s="601">
        <v>0</v>
      </c>
      <c r="F94" s="609">
        <v>0</v>
      </c>
      <c r="G94" s="589">
        <v>0</v>
      </c>
      <c r="H94" s="590">
        <v>0</v>
      </c>
      <c r="I94" s="590">
        <v>0</v>
      </c>
      <c r="J94" s="622">
        <v>0</v>
      </c>
      <c r="K94" s="631"/>
      <c r="L94" s="632"/>
      <c r="M94" s="633"/>
      <c r="N94" s="590"/>
      <c r="O94" s="603"/>
      <c r="P94" s="606">
        <f t="shared" si="1"/>
        <v>0</v>
      </c>
      <c r="Q94" s="606">
        <v>88</v>
      </c>
      <c r="R94" s="432" t="s">
        <v>138</v>
      </c>
      <c r="S94" s="607">
        <v>26</v>
      </c>
      <c r="T94" s="600"/>
    </row>
    <row r="95" spans="2:20" ht="14.25" x14ac:dyDescent="0.2">
      <c r="B95" s="451">
        <v>89</v>
      </c>
      <c r="C95" s="634" t="s">
        <v>146</v>
      </c>
      <c r="D95" s="437">
        <v>0</v>
      </c>
      <c r="E95" s="601">
        <v>0</v>
      </c>
      <c r="F95" s="619">
        <v>0</v>
      </c>
      <c r="G95" s="589">
        <v>0</v>
      </c>
      <c r="H95" s="590">
        <v>0</v>
      </c>
      <c r="I95" s="590">
        <v>0</v>
      </c>
      <c r="J95" s="603">
        <v>0</v>
      </c>
      <c r="K95" s="604"/>
      <c r="L95" s="589"/>
      <c r="M95" s="605"/>
      <c r="N95" s="590"/>
      <c r="O95" s="603"/>
      <c r="P95" s="606">
        <f t="shared" si="1"/>
        <v>0</v>
      </c>
      <c r="Q95" s="606">
        <v>89</v>
      </c>
      <c r="R95" s="634" t="s">
        <v>88</v>
      </c>
      <c r="S95" s="607">
        <v>26</v>
      </c>
      <c r="T95" s="600"/>
    </row>
    <row r="96" spans="2:20" ht="14.25" x14ac:dyDescent="0.2">
      <c r="B96" s="451">
        <v>90</v>
      </c>
      <c r="C96" s="610" t="s">
        <v>139</v>
      </c>
      <c r="D96" s="437">
        <v>0</v>
      </c>
      <c r="E96" s="601">
        <v>0</v>
      </c>
      <c r="F96" s="609">
        <v>0</v>
      </c>
      <c r="G96" s="589">
        <v>0</v>
      </c>
      <c r="H96" s="590">
        <v>0</v>
      </c>
      <c r="I96" s="590">
        <v>0</v>
      </c>
      <c r="J96" s="603">
        <v>0</v>
      </c>
      <c r="K96" s="604"/>
      <c r="L96" s="589"/>
      <c r="M96" s="605"/>
      <c r="N96" s="590"/>
      <c r="O96" s="603"/>
      <c r="P96" s="606">
        <f t="shared" si="1"/>
        <v>0</v>
      </c>
      <c r="Q96" s="598">
        <v>90</v>
      </c>
      <c r="R96" s="432" t="s">
        <v>141</v>
      </c>
      <c r="S96" s="607">
        <v>25</v>
      </c>
      <c r="T96" s="600"/>
    </row>
    <row r="97" spans="2:20" ht="14.25" x14ac:dyDescent="0.2">
      <c r="B97" s="451">
        <v>91</v>
      </c>
      <c r="C97" s="432" t="s">
        <v>179</v>
      </c>
      <c r="D97" s="437">
        <v>0</v>
      </c>
      <c r="E97" s="601">
        <v>0</v>
      </c>
      <c r="F97" s="609">
        <v>0</v>
      </c>
      <c r="G97" s="589">
        <v>0</v>
      </c>
      <c r="H97" s="590">
        <v>0</v>
      </c>
      <c r="I97" s="590">
        <v>0</v>
      </c>
      <c r="J97" s="603">
        <v>0</v>
      </c>
      <c r="K97" s="604"/>
      <c r="L97" s="589"/>
      <c r="M97" s="605"/>
      <c r="N97" s="590"/>
      <c r="O97" s="603"/>
      <c r="P97" s="606">
        <f t="shared" si="1"/>
        <v>0</v>
      </c>
      <c r="Q97" s="606">
        <v>91</v>
      </c>
      <c r="R97" s="432" t="s">
        <v>164</v>
      </c>
      <c r="S97" s="607">
        <v>25</v>
      </c>
      <c r="T97" s="600"/>
    </row>
    <row r="98" spans="2:20" ht="14.25" x14ac:dyDescent="0.2">
      <c r="B98" s="451">
        <v>92</v>
      </c>
      <c r="C98" s="432" t="s">
        <v>157</v>
      </c>
      <c r="D98" s="437">
        <v>0</v>
      </c>
      <c r="E98" s="601">
        <v>0</v>
      </c>
      <c r="F98" s="609">
        <v>0</v>
      </c>
      <c r="G98" s="589">
        <v>0</v>
      </c>
      <c r="H98" s="590">
        <v>0</v>
      </c>
      <c r="I98" s="590">
        <v>0</v>
      </c>
      <c r="J98" s="603">
        <v>0</v>
      </c>
      <c r="K98" s="604"/>
      <c r="L98" s="589"/>
      <c r="M98" s="605"/>
      <c r="N98" s="590"/>
      <c r="O98" s="603"/>
      <c r="P98" s="606">
        <f t="shared" si="1"/>
        <v>0</v>
      </c>
      <c r="Q98" s="606">
        <v>92</v>
      </c>
      <c r="R98" s="432" t="s">
        <v>42</v>
      </c>
      <c r="S98" s="607">
        <v>25</v>
      </c>
      <c r="T98" s="600"/>
    </row>
    <row r="99" spans="2:20" ht="14.25" x14ac:dyDescent="0.2">
      <c r="B99" s="451">
        <v>93</v>
      </c>
      <c r="C99" s="432" t="s">
        <v>136</v>
      </c>
      <c r="D99" s="625">
        <v>0</v>
      </c>
      <c r="E99" s="601">
        <v>0</v>
      </c>
      <c r="F99" s="619">
        <v>0</v>
      </c>
      <c r="G99" s="589">
        <v>0</v>
      </c>
      <c r="H99" s="590">
        <v>0</v>
      </c>
      <c r="I99" s="590">
        <v>0</v>
      </c>
      <c r="J99" s="591">
        <v>0</v>
      </c>
      <c r="K99" s="592"/>
      <c r="L99" s="589"/>
      <c r="M99" s="605"/>
      <c r="N99" s="590"/>
      <c r="O99" s="603"/>
      <c r="P99" s="606">
        <f t="shared" si="1"/>
        <v>0</v>
      </c>
      <c r="Q99" s="598">
        <v>93</v>
      </c>
      <c r="R99" s="432" t="s">
        <v>151</v>
      </c>
      <c r="S99" s="607">
        <v>25</v>
      </c>
      <c r="T99" s="600"/>
    </row>
    <row r="100" spans="2:20" ht="14.25" x14ac:dyDescent="0.2">
      <c r="B100" s="451">
        <v>94</v>
      </c>
      <c r="C100" s="635" t="s">
        <v>158</v>
      </c>
      <c r="D100" s="425">
        <v>0</v>
      </c>
      <c r="E100" s="601">
        <v>0</v>
      </c>
      <c r="F100" s="609">
        <v>0</v>
      </c>
      <c r="G100" s="589">
        <v>0</v>
      </c>
      <c r="H100" s="590">
        <v>0</v>
      </c>
      <c r="I100" s="590">
        <v>0</v>
      </c>
      <c r="J100" s="603">
        <v>0</v>
      </c>
      <c r="K100" s="604"/>
      <c r="L100" s="589"/>
      <c r="M100" s="605"/>
      <c r="N100" s="590"/>
      <c r="O100" s="603"/>
      <c r="P100" s="606">
        <f t="shared" si="1"/>
        <v>0</v>
      </c>
      <c r="Q100" s="606">
        <v>94</v>
      </c>
      <c r="R100" s="446" t="s">
        <v>173</v>
      </c>
      <c r="S100" s="607">
        <v>25</v>
      </c>
      <c r="T100" s="600"/>
    </row>
    <row r="101" spans="2:20" ht="14.25" x14ac:dyDescent="0.2">
      <c r="B101" s="451">
        <v>95</v>
      </c>
      <c r="C101" s="635" t="s">
        <v>134</v>
      </c>
      <c r="D101" s="437">
        <v>0</v>
      </c>
      <c r="E101" s="601">
        <v>0</v>
      </c>
      <c r="F101" s="609">
        <v>0</v>
      </c>
      <c r="G101" s="589">
        <v>0</v>
      </c>
      <c r="H101" s="590">
        <v>0</v>
      </c>
      <c r="I101" s="590">
        <v>0</v>
      </c>
      <c r="J101" s="603">
        <v>0</v>
      </c>
      <c r="K101" s="608"/>
      <c r="L101" s="589"/>
      <c r="M101" s="605"/>
      <c r="N101" s="590"/>
      <c r="O101" s="603"/>
      <c r="P101" s="606">
        <f t="shared" si="1"/>
        <v>0</v>
      </c>
      <c r="Q101" s="606">
        <v>95</v>
      </c>
      <c r="R101" s="446" t="s">
        <v>168</v>
      </c>
      <c r="S101" s="607">
        <v>23</v>
      </c>
      <c r="T101" s="600"/>
    </row>
    <row r="102" spans="2:20" ht="14.25" x14ac:dyDescent="0.2">
      <c r="B102" s="451">
        <v>96</v>
      </c>
      <c r="C102" s="432" t="s">
        <v>91</v>
      </c>
      <c r="D102" s="437">
        <v>0</v>
      </c>
      <c r="E102" s="601">
        <v>0</v>
      </c>
      <c r="F102" s="609">
        <v>0</v>
      </c>
      <c r="G102" s="589">
        <v>0</v>
      </c>
      <c r="H102" s="590">
        <v>0</v>
      </c>
      <c r="I102" s="590">
        <v>0</v>
      </c>
      <c r="J102" s="603">
        <v>0</v>
      </c>
      <c r="K102" s="604"/>
      <c r="L102" s="589"/>
      <c r="M102" s="605"/>
      <c r="N102" s="590"/>
      <c r="O102" s="603"/>
      <c r="P102" s="606">
        <f t="shared" si="1"/>
        <v>0</v>
      </c>
      <c r="Q102" s="598">
        <v>96</v>
      </c>
      <c r="R102" s="432" t="s">
        <v>175</v>
      </c>
      <c r="S102" s="607">
        <v>22</v>
      </c>
      <c r="T102" s="600"/>
    </row>
    <row r="103" spans="2:20" ht="14.25" x14ac:dyDescent="0.2">
      <c r="B103" s="451">
        <v>97</v>
      </c>
      <c r="C103" s="432" t="s">
        <v>159</v>
      </c>
      <c r="D103" s="437">
        <v>0</v>
      </c>
      <c r="E103" s="601">
        <v>0</v>
      </c>
      <c r="F103" s="609">
        <v>0</v>
      </c>
      <c r="G103" s="589">
        <v>0</v>
      </c>
      <c r="H103" s="590">
        <v>0</v>
      </c>
      <c r="I103" s="590">
        <v>0</v>
      </c>
      <c r="J103" s="603">
        <v>0</v>
      </c>
      <c r="K103" s="604"/>
      <c r="L103" s="589"/>
      <c r="M103" s="605"/>
      <c r="N103" s="590"/>
      <c r="O103" s="603"/>
      <c r="P103" s="606">
        <f t="shared" si="1"/>
        <v>0</v>
      </c>
      <c r="Q103" s="606">
        <v>97</v>
      </c>
      <c r="R103" s="610" t="s">
        <v>171</v>
      </c>
      <c r="S103" s="607">
        <v>22</v>
      </c>
      <c r="T103" s="600"/>
    </row>
    <row r="104" spans="2:20" ht="14.25" x14ac:dyDescent="0.2">
      <c r="B104" s="451">
        <v>98</v>
      </c>
      <c r="C104" s="432" t="s">
        <v>45</v>
      </c>
      <c r="D104" s="437">
        <v>0</v>
      </c>
      <c r="E104" s="601">
        <v>0</v>
      </c>
      <c r="F104" s="609">
        <v>0</v>
      </c>
      <c r="G104" s="589">
        <v>0</v>
      </c>
      <c r="H104" s="590">
        <v>0</v>
      </c>
      <c r="I104" s="590">
        <v>0</v>
      </c>
      <c r="J104" s="603">
        <v>0</v>
      </c>
      <c r="K104" s="604"/>
      <c r="L104" s="589"/>
      <c r="M104" s="605"/>
      <c r="N104" s="590"/>
      <c r="O104" s="603"/>
      <c r="P104" s="606">
        <f t="shared" si="1"/>
        <v>0</v>
      </c>
      <c r="Q104" s="606">
        <v>98</v>
      </c>
      <c r="R104" s="432" t="s">
        <v>147</v>
      </c>
      <c r="S104" s="607">
        <v>20</v>
      </c>
      <c r="T104" s="600"/>
    </row>
    <row r="105" spans="2:20" ht="14.25" x14ac:dyDescent="0.2">
      <c r="B105" s="451">
        <v>99</v>
      </c>
      <c r="C105" s="429" t="s">
        <v>201</v>
      </c>
      <c r="D105" s="437">
        <v>0</v>
      </c>
      <c r="E105" s="601">
        <v>0</v>
      </c>
      <c r="F105" s="609">
        <v>0</v>
      </c>
      <c r="G105" s="589">
        <v>0</v>
      </c>
      <c r="H105" s="590">
        <v>0</v>
      </c>
      <c r="I105" s="590">
        <v>0</v>
      </c>
      <c r="J105" s="603">
        <v>0</v>
      </c>
      <c r="K105" s="624"/>
      <c r="L105" s="589"/>
      <c r="M105" s="605"/>
      <c r="N105" s="590"/>
      <c r="O105" s="603"/>
      <c r="P105" s="606">
        <f t="shared" si="1"/>
        <v>0</v>
      </c>
      <c r="Q105" s="598">
        <v>99</v>
      </c>
      <c r="R105" s="432" t="s">
        <v>156</v>
      </c>
      <c r="S105" s="607">
        <v>20</v>
      </c>
      <c r="T105" s="600"/>
    </row>
    <row r="106" spans="2:20" ht="14.25" x14ac:dyDescent="0.2">
      <c r="B106" s="451">
        <v>100</v>
      </c>
      <c r="C106" s="432" t="s">
        <v>149</v>
      </c>
      <c r="D106" s="437">
        <v>0</v>
      </c>
      <c r="E106" s="601">
        <v>0</v>
      </c>
      <c r="F106" s="609">
        <v>0</v>
      </c>
      <c r="G106" s="589">
        <v>0</v>
      </c>
      <c r="H106" s="590">
        <v>0</v>
      </c>
      <c r="I106" s="590">
        <v>0</v>
      </c>
      <c r="J106" s="603">
        <v>0</v>
      </c>
      <c r="K106" s="604"/>
      <c r="L106" s="589"/>
      <c r="M106" s="605"/>
      <c r="N106" s="590"/>
      <c r="O106" s="603"/>
      <c r="P106" s="606">
        <f t="shared" si="1"/>
        <v>0</v>
      </c>
      <c r="Q106" s="606">
        <v>100</v>
      </c>
      <c r="R106" s="610" t="s">
        <v>162</v>
      </c>
      <c r="S106" s="607">
        <v>20</v>
      </c>
      <c r="T106" s="600"/>
    </row>
    <row r="107" spans="2:20" ht="14.25" x14ac:dyDescent="0.2">
      <c r="B107" s="451">
        <v>101</v>
      </c>
      <c r="C107" s="432" t="s">
        <v>197</v>
      </c>
      <c r="D107" s="437">
        <v>0</v>
      </c>
      <c r="E107" s="601">
        <v>0</v>
      </c>
      <c r="F107" s="609">
        <v>0</v>
      </c>
      <c r="G107" s="589">
        <v>0</v>
      </c>
      <c r="H107" s="590">
        <v>0</v>
      </c>
      <c r="I107" s="590">
        <v>0</v>
      </c>
      <c r="J107" s="603">
        <v>0</v>
      </c>
      <c r="K107" s="604"/>
      <c r="L107" s="589"/>
      <c r="M107" s="605"/>
      <c r="N107" s="590"/>
      <c r="O107" s="603"/>
      <c r="P107" s="606">
        <f t="shared" si="1"/>
        <v>0</v>
      </c>
      <c r="Q107" s="606">
        <v>101</v>
      </c>
      <c r="R107" s="610" t="s">
        <v>150</v>
      </c>
      <c r="S107" s="607">
        <v>20</v>
      </c>
      <c r="T107" s="600"/>
    </row>
    <row r="108" spans="2:20" ht="14.25" x14ac:dyDescent="0.2">
      <c r="B108" s="451">
        <v>102</v>
      </c>
      <c r="C108" s="432" t="s">
        <v>178</v>
      </c>
      <c r="D108" s="428">
        <v>0</v>
      </c>
      <c r="E108" s="601">
        <v>0</v>
      </c>
      <c r="F108" s="609">
        <v>0</v>
      </c>
      <c r="G108" s="589">
        <v>0</v>
      </c>
      <c r="H108" s="590">
        <v>0</v>
      </c>
      <c r="I108" s="590">
        <v>0</v>
      </c>
      <c r="J108" s="603">
        <v>0</v>
      </c>
      <c r="K108" s="604"/>
      <c r="L108" s="589"/>
      <c r="M108" s="605"/>
      <c r="N108" s="590"/>
      <c r="O108" s="603"/>
      <c r="P108" s="606">
        <f t="shared" si="1"/>
        <v>0</v>
      </c>
      <c r="Q108" s="598">
        <v>102</v>
      </c>
      <c r="R108" s="432" t="s">
        <v>165</v>
      </c>
      <c r="S108" s="607">
        <v>20</v>
      </c>
      <c r="T108" s="600"/>
    </row>
    <row r="109" spans="2:20" ht="14.25" x14ac:dyDescent="0.2">
      <c r="B109" s="451">
        <v>103</v>
      </c>
      <c r="C109" s="432" t="s">
        <v>160</v>
      </c>
      <c r="D109" s="428">
        <v>0</v>
      </c>
      <c r="E109" s="601">
        <v>0</v>
      </c>
      <c r="F109" s="609">
        <v>0</v>
      </c>
      <c r="G109" s="589">
        <v>0</v>
      </c>
      <c r="H109" s="590">
        <v>0</v>
      </c>
      <c r="I109" s="590">
        <v>0</v>
      </c>
      <c r="J109" s="603">
        <v>0</v>
      </c>
      <c r="K109" s="604"/>
      <c r="L109" s="589"/>
      <c r="M109" s="605"/>
      <c r="N109" s="590"/>
      <c r="O109" s="603"/>
      <c r="P109" s="606">
        <f t="shared" si="1"/>
        <v>0</v>
      </c>
      <c r="Q109" s="606">
        <v>103</v>
      </c>
      <c r="R109" s="432" t="s">
        <v>144</v>
      </c>
      <c r="S109" s="607">
        <v>20</v>
      </c>
      <c r="T109" s="600"/>
    </row>
    <row r="110" spans="2:20" ht="14.25" x14ac:dyDescent="0.2">
      <c r="B110" s="451">
        <v>104</v>
      </c>
      <c r="C110" s="432" t="s">
        <v>161</v>
      </c>
      <c r="D110" s="428">
        <v>0</v>
      </c>
      <c r="E110" s="601">
        <v>0</v>
      </c>
      <c r="F110" s="619">
        <v>0</v>
      </c>
      <c r="G110" s="589">
        <v>0</v>
      </c>
      <c r="H110" s="590">
        <v>0</v>
      </c>
      <c r="I110" s="590">
        <v>0</v>
      </c>
      <c r="J110" s="603">
        <v>0</v>
      </c>
      <c r="K110" s="604"/>
      <c r="L110" s="589"/>
      <c r="M110" s="605"/>
      <c r="N110" s="590"/>
      <c r="O110" s="603"/>
      <c r="P110" s="606">
        <f t="shared" si="1"/>
        <v>0</v>
      </c>
      <c r="Q110" s="606">
        <v>104</v>
      </c>
      <c r="R110" s="432" t="s">
        <v>200</v>
      </c>
      <c r="S110" s="607">
        <v>15</v>
      </c>
      <c r="T110" s="600"/>
    </row>
    <row r="111" spans="2:20" ht="14.25" x14ac:dyDescent="0.2">
      <c r="B111" s="451">
        <v>105</v>
      </c>
      <c r="C111" s="432" t="s">
        <v>142</v>
      </c>
      <c r="D111" s="636">
        <v>0</v>
      </c>
      <c r="E111" s="601">
        <v>0</v>
      </c>
      <c r="F111" s="609">
        <v>0</v>
      </c>
      <c r="G111" s="589">
        <v>0</v>
      </c>
      <c r="H111" s="590">
        <v>0</v>
      </c>
      <c r="I111" s="590">
        <v>0</v>
      </c>
      <c r="J111" s="603">
        <v>0</v>
      </c>
      <c r="K111" s="604"/>
      <c r="L111" s="589"/>
      <c r="M111" s="605"/>
      <c r="N111" s="590"/>
      <c r="O111" s="603"/>
      <c r="P111" s="606">
        <f t="shared" si="1"/>
        <v>0</v>
      </c>
      <c r="Q111" s="598">
        <v>105</v>
      </c>
      <c r="R111" s="432" t="s">
        <v>145</v>
      </c>
      <c r="S111" s="607">
        <v>15</v>
      </c>
      <c r="T111" s="600"/>
    </row>
    <row r="112" spans="2:20" ht="14.25" x14ac:dyDescent="0.2">
      <c r="B112" s="451">
        <v>106</v>
      </c>
      <c r="C112" s="637" t="s">
        <v>377</v>
      </c>
      <c r="D112" s="636">
        <v>0</v>
      </c>
      <c r="E112" s="601">
        <v>0</v>
      </c>
      <c r="F112" s="609">
        <v>0</v>
      </c>
      <c r="G112" s="589">
        <v>0</v>
      </c>
      <c r="H112" s="590">
        <v>0</v>
      </c>
      <c r="I112" s="590">
        <v>0</v>
      </c>
      <c r="J112" s="603">
        <v>0</v>
      </c>
      <c r="K112" s="624"/>
      <c r="L112" s="589"/>
      <c r="M112" s="605"/>
      <c r="N112" s="590"/>
      <c r="O112" s="603"/>
      <c r="P112" s="606">
        <f t="shared" si="1"/>
        <v>0</v>
      </c>
      <c r="Q112" s="606">
        <v>106</v>
      </c>
      <c r="R112" s="637" t="s">
        <v>146</v>
      </c>
      <c r="S112" s="607">
        <v>15</v>
      </c>
      <c r="T112" s="600"/>
    </row>
    <row r="113" spans="2:20" ht="14.25" x14ac:dyDescent="0.2">
      <c r="B113" s="451">
        <v>107</v>
      </c>
      <c r="C113" s="432" t="s">
        <v>125</v>
      </c>
      <c r="D113" s="428">
        <v>0</v>
      </c>
      <c r="E113" s="601">
        <v>0</v>
      </c>
      <c r="F113" s="609">
        <v>0</v>
      </c>
      <c r="G113" s="589">
        <v>0</v>
      </c>
      <c r="H113" s="590">
        <v>0</v>
      </c>
      <c r="I113" s="590">
        <v>0</v>
      </c>
      <c r="J113" s="603">
        <v>0</v>
      </c>
      <c r="K113" s="604"/>
      <c r="L113" s="589"/>
      <c r="M113" s="605"/>
      <c r="N113" s="590"/>
      <c r="O113" s="603"/>
      <c r="P113" s="606">
        <f t="shared" si="1"/>
        <v>0</v>
      </c>
      <c r="Q113" s="606">
        <v>107</v>
      </c>
      <c r="R113" s="432" t="s">
        <v>197</v>
      </c>
      <c r="S113" s="607">
        <v>15</v>
      </c>
      <c r="T113" s="600"/>
    </row>
    <row r="114" spans="2:20" ht="14.25" x14ac:dyDescent="0.2">
      <c r="B114" s="451">
        <v>108</v>
      </c>
      <c r="C114" s="432" t="s">
        <v>193</v>
      </c>
      <c r="D114" s="636">
        <v>0</v>
      </c>
      <c r="E114" s="601">
        <v>0</v>
      </c>
      <c r="F114" s="609">
        <v>0</v>
      </c>
      <c r="G114" s="589">
        <v>0</v>
      </c>
      <c r="H114" s="590">
        <v>0</v>
      </c>
      <c r="I114" s="590">
        <v>0</v>
      </c>
      <c r="J114" s="603">
        <v>0</v>
      </c>
      <c r="K114" s="604"/>
      <c r="L114" s="589"/>
      <c r="M114" s="605"/>
      <c r="N114" s="590"/>
      <c r="O114" s="603"/>
      <c r="P114" s="606">
        <f t="shared" si="1"/>
        <v>0</v>
      </c>
      <c r="Q114" s="598">
        <v>108</v>
      </c>
      <c r="R114" s="432" t="s">
        <v>364</v>
      </c>
      <c r="S114" s="607">
        <v>12</v>
      </c>
      <c r="T114" s="600"/>
    </row>
    <row r="115" spans="2:20" ht="14.25" x14ac:dyDescent="0.2">
      <c r="B115" s="451">
        <v>109</v>
      </c>
      <c r="C115" s="440" t="s">
        <v>143</v>
      </c>
      <c r="D115" s="638">
        <v>0</v>
      </c>
      <c r="E115" s="601">
        <v>0</v>
      </c>
      <c r="F115" s="609">
        <v>0</v>
      </c>
      <c r="G115" s="589">
        <v>0</v>
      </c>
      <c r="H115" s="590">
        <v>0</v>
      </c>
      <c r="I115" s="590">
        <v>0</v>
      </c>
      <c r="J115" s="622">
        <v>0</v>
      </c>
      <c r="K115" s="623"/>
      <c r="L115" s="589"/>
      <c r="M115" s="605"/>
      <c r="N115" s="590"/>
      <c r="O115" s="603"/>
      <c r="P115" s="606">
        <f t="shared" si="1"/>
        <v>0</v>
      </c>
      <c r="Q115" s="606">
        <v>109</v>
      </c>
      <c r="R115" s="440" t="s">
        <v>196</v>
      </c>
      <c r="S115" s="607">
        <v>10</v>
      </c>
      <c r="T115" s="600"/>
    </row>
    <row r="116" spans="2:20" ht="14.25" x14ac:dyDescent="0.2">
      <c r="B116" s="451">
        <v>110</v>
      </c>
      <c r="C116" s="634" t="s">
        <v>163</v>
      </c>
      <c r="D116" s="639">
        <v>0</v>
      </c>
      <c r="E116" s="601">
        <v>0</v>
      </c>
      <c r="F116" s="640">
        <v>0</v>
      </c>
      <c r="G116" s="589">
        <v>0</v>
      </c>
      <c r="H116" s="590">
        <v>0</v>
      </c>
      <c r="I116" s="590">
        <v>0</v>
      </c>
      <c r="J116" s="622">
        <v>0</v>
      </c>
      <c r="K116" s="623"/>
      <c r="L116" s="589"/>
      <c r="M116" s="605"/>
      <c r="N116" s="590"/>
      <c r="O116" s="603"/>
      <c r="P116" s="606">
        <f t="shared" si="1"/>
        <v>0</v>
      </c>
      <c r="Q116" s="606">
        <v>110</v>
      </c>
      <c r="R116" s="634" t="s">
        <v>158</v>
      </c>
      <c r="S116" s="607">
        <v>10</v>
      </c>
      <c r="T116" s="600"/>
    </row>
    <row r="117" spans="2:20" ht="14.25" x14ac:dyDescent="0.2">
      <c r="B117" s="451">
        <v>111</v>
      </c>
      <c r="C117" s="634" t="s">
        <v>176</v>
      </c>
      <c r="D117" s="638">
        <v>0</v>
      </c>
      <c r="E117" s="601">
        <v>0</v>
      </c>
      <c r="F117" s="640">
        <v>0</v>
      </c>
      <c r="G117" s="589">
        <v>0</v>
      </c>
      <c r="H117" s="590">
        <v>0</v>
      </c>
      <c r="I117" s="590">
        <v>0</v>
      </c>
      <c r="J117" s="622">
        <v>0</v>
      </c>
      <c r="K117" s="623"/>
      <c r="L117" s="589"/>
      <c r="M117" s="605"/>
      <c r="N117" s="590"/>
      <c r="O117" s="603"/>
      <c r="P117" s="606">
        <f t="shared" si="1"/>
        <v>0</v>
      </c>
      <c r="Q117" s="598">
        <v>111</v>
      </c>
      <c r="R117" s="440" t="s">
        <v>159</v>
      </c>
      <c r="S117" s="607">
        <v>10</v>
      </c>
      <c r="T117" s="600"/>
    </row>
    <row r="118" spans="2:20" ht="14.25" x14ac:dyDescent="0.2">
      <c r="B118" s="451">
        <v>112</v>
      </c>
      <c r="C118" s="440" t="s">
        <v>42</v>
      </c>
      <c r="D118" s="638">
        <v>0</v>
      </c>
      <c r="E118" s="601">
        <v>0</v>
      </c>
      <c r="F118" s="640">
        <v>0</v>
      </c>
      <c r="G118" s="589">
        <v>0</v>
      </c>
      <c r="H118" s="590">
        <v>0</v>
      </c>
      <c r="I118" s="590">
        <v>0</v>
      </c>
      <c r="J118" s="622">
        <v>0</v>
      </c>
      <c r="K118" s="623"/>
      <c r="L118" s="589"/>
      <c r="M118" s="605"/>
      <c r="N118" s="590"/>
      <c r="O118" s="603"/>
      <c r="P118" s="606">
        <f t="shared" si="1"/>
        <v>0</v>
      </c>
      <c r="Q118" s="606">
        <v>112</v>
      </c>
      <c r="R118" s="440" t="s">
        <v>178</v>
      </c>
      <c r="S118" s="607">
        <v>10</v>
      </c>
      <c r="T118" s="600"/>
    </row>
    <row r="119" spans="2:20" ht="14.25" x14ac:dyDescent="0.2">
      <c r="B119" s="451">
        <v>113</v>
      </c>
      <c r="C119" s="641" t="s">
        <v>202</v>
      </c>
      <c r="D119" s="639">
        <v>0</v>
      </c>
      <c r="E119" s="601">
        <v>0</v>
      </c>
      <c r="F119" s="640">
        <v>0</v>
      </c>
      <c r="G119" s="589">
        <v>0</v>
      </c>
      <c r="H119" s="590">
        <v>0</v>
      </c>
      <c r="I119" s="590">
        <v>0</v>
      </c>
      <c r="J119" s="622">
        <v>0</v>
      </c>
      <c r="K119" s="623"/>
      <c r="L119" s="589"/>
      <c r="M119" s="605"/>
      <c r="N119" s="590"/>
      <c r="O119" s="603"/>
      <c r="P119" s="606">
        <f t="shared" si="1"/>
        <v>0</v>
      </c>
      <c r="Q119" s="606">
        <v>113</v>
      </c>
      <c r="R119" s="440" t="s">
        <v>160</v>
      </c>
      <c r="S119" s="607">
        <v>10</v>
      </c>
      <c r="T119" s="600"/>
    </row>
    <row r="120" spans="2:20" ht="14.25" x14ac:dyDescent="0.2">
      <c r="B120" s="451">
        <v>114</v>
      </c>
      <c r="C120" s="440" t="s">
        <v>152</v>
      </c>
      <c r="D120" s="639">
        <v>0</v>
      </c>
      <c r="E120" s="601">
        <v>0</v>
      </c>
      <c r="F120" s="640">
        <v>0</v>
      </c>
      <c r="G120" s="589">
        <v>0</v>
      </c>
      <c r="H120" s="590">
        <v>0</v>
      </c>
      <c r="I120" s="590">
        <v>0</v>
      </c>
      <c r="J120" s="622">
        <v>0</v>
      </c>
      <c r="K120" s="623"/>
      <c r="L120" s="589"/>
      <c r="M120" s="605"/>
      <c r="N120" s="590"/>
      <c r="O120" s="603"/>
      <c r="P120" s="606">
        <f t="shared" si="1"/>
        <v>0</v>
      </c>
      <c r="Q120" s="598">
        <v>114</v>
      </c>
      <c r="R120" s="440" t="s">
        <v>161</v>
      </c>
      <c r="S120" s="607">
        <v>10</v>
      </c>
      <c r="T120" s="600"/>
    </row>
    <row r="121" spans="2:20" ht="14.25" x14ac:dyDescent="0.2">
      <c r="B121" s="451">
        <v>115</v>
      </c>
      <c r="C121" s="440" t="s">
        <v>54</v>
      </c>
      <c r="D121" s="437">
        <v>0</v>
      </c>
      <c r="E121" s="601">
        <v>0</v>
      </c>
      <c r="F121" s="609">
        <v>0</v>
      </c>
      <c r="G121" s="589">
        <v>0</v>
      </c>
      <c r="H121" s="590">
        <v>0</v>
      </c>
      <c r="I121" s="590">
        <v>0</v>
      </c>
      <c r="J121" s="622">
        <v>0</v>
      </c>
      <c r="K121" s="623"/>
      <c r="L121" s="589"/>
      <c r="M121" s="605"/>
      <c r="N121" s="590"/>
      <c r="O121" s="603"/>
      <c r="P121" s="606">
        <f t="shared" si="1"/>
        <v>0</v>
      </c>
      <c r="Q121" s="606">
        <v>115</v>
      </c>
      <c r="R121" s="440" t="s">
        <v>385</v>
      </c>
      <c r="S121" s="607">
        <v>10</v>
      </c>
      <c r="T121" s="600"/>
    </row>
    <row r="122" spans="2:20" ht="14.25" x14ac:dyDescent="0.2">
      <c r="B122" s="451">
        <v>116</v>
      </c>
      <c r="C122" s="432" t="s">
        <v>144</v>
      </c>
      <c r="D122" s="437">
        <v>0</v>
      </c>
      <c r="E122" s="601">
        <v>0</v>
      </c>
      <c r="F122" s="609">
        <v>0</v>
      </c>
      <c r="G122" s="589">
        <v>0</v>
      </c>
      <c r="H122" s="590">
        <v>0</v>
      </c>
      <c r="I122" s="590">
        <v>0</v>
      </c>
      <c r="J122" s="603">
        <v>0</v>
      </c>
      <c r="K122" s="604"/>
      <c r="L122" s="589"/>
      <c r="M122" s="605"/>
      <c r="N122" s="590"/>
      <c r="O122" s="603"/>
      <c r="P122" s="606">
        <f t="shared" si="1"/>
        <v>0</v>
      </c>
      <c r="Q122" s="606">
        <v>116</v>
      </c>
      <c r="R122" s="432" t="s">
        <v>166</v>
      </c>
      <c r="S122" s="607">
        <v>10</v>
      </c>
      <c r="T122" s="600"/>
    </row>
    <row r="123" spans="2:20" ht="14.25" x14ac:dyDescent="0.2">
      <c r="B123" s="451">
        <v>117</v>
      </c>
      <c r="C123" s="455" t="s">
        <v>198</v>
      </c>
      <c r="D123" s="611">
        <v>0</v>
      </c>
      <c r="E123" s="601">
        <v>0</v>
      </c>
      <c r="F123" s="609">
        <v>0</v>
      </c>
      <c r="G123" s="589">
        <v>0</v>
      </c>
      <c r="H123" s="590">
        <v>0</v>
      </c>
      <c r="I123" s="590">
        <v>0</v>
      </c>
      <c r="J123" s="603">
        <v>0</v>
      </c>
      <c r="K123" s="604"/>
      <c r="L123" s="589"/>
      <c r="M123" s="605"/>
      <c r="N123" s="590"/>
      <c r="O123" s="603"/>
      <c r="P123" s="606">
        <f t="shared" si="1"/>
        <v>0</v>
      </c>
      <c r="Q123" s="598">
        <v>117</v>
      </c>
      <c r="R123" s="455" t="s">
        <v>167</v>
      </c>
      <c r="S123" s="607">
        <v>10</v>
      </c>
    </row>
    <row r="124" spans="2:20" ht="14.25" x14ac:dyDescent="0.2">
      <c r="B124" s="451">
        <v>118</v>
      </c>
      <c r="C124" s="642" t="s">
        <v>131</v>
      </c>
      <c r="D124" s="437">
        <v>0</v>
      </c>
      <c r="E124" s="601">
        <v>0</v>
      </c>
      <c r="F124" s="609">
        <v>0</v>
      </c>
      <c r="G124" s="589">
        <v>0</v>
      </c>
      <c r="H124" s="590">
        <v>0</v>
      </c>
      <c r="I124" s="590">
        <v>0</v>
      </c>
      <c r="J124" s="603">
        <v>0</v>
      </c>
      <c r="K124" s="604"/>
      <c r="L124" s="589"/>
      <c r="M124" s="605"/>
      <c r="N124" s="590"/>
      <c r="O124" s="603"/>
      <c r="P124" s="606">
        <f t="shared" si="1"/>
        <v>0</v>
      </c>
      <c r="Q124" s="606">
        <v>118</v>
      </c>
      <c r="R124" s="455" t="s">
        <v>73</v>
      </c>
      <c r="S124" s="607">
        <v>10</v>
      </c>
    </row>
    <row r="125" spans="2:20" ht="14.25" x14ac:dyDescent="0.2">
      <c r="B125" s="451">
        <v>119</v>
      </c>
      <c r="C125" s="643" t="s">
        <v>153</v>
      </c>
      <c r="D125" s="437">
        <v>0</v>
      </c>
      <c r="E125" s="601">
        <v>0</v>
      </c>
      <c r="F125" s="609">
        <v>0</v>
      </c>
      <c r="G125" s="589">
        <v>0</v>
      </c>
      <c r="H125" s="590">
        <v>0</v>
      </c>
      <c r="I125" s="590">
        <v>0</v>
      </c>
      <c r="J125" s="603">
        <v>0</v>
      </c>
      <c r="K125" s="604"/>
      <c r="L125" s="589"/>
      <c r="M125" s="605"/>
      <c r="N125" s="590"/>
      <c r="O125" s="603"/>
      <c r="P125" s="606">
        <f t="shared" si="1"/>
        <v>0</v>
      </c>
      <c r="Q125" s="606">
        <v>119</v>
      </c>
      <c r="R125" s="644" t="s">
        <v>195</v>
      </c>
      <c r="S125" s="607">
        <v>5</v>
      </c>
    </row>
    <row r="126" spans="2:20" ht="14.25" x14ac:dyDescent="0.2">
      <c r="B126" s="451">
        <v>120</v>
      </c>
      <c r="C126" s="455" t="s">
        <v>93</v>
      </c>
      <c r="D126" s="611">
        <v>0</v>
      </c>
      <c r="E126" s="601">
        <v>0</v>
      </c>
      <c r="F126" s="609">
        <v>0</v>
      </c>
      <c r="G126" s="589">
        <v>0</v>
      </c>
      <c r="H126" s="590">
        <v>0</v>
      </c>
      <c r="I126" s="590">
        <v>0</v>
      </c>
      <c r="J126" s="603">
        <v>0</v>
      </c>
      <c r="K126" s="604"/>
      <c r="L126" s="589"/>
      <c r="M126" s="605"/>
      <c r="N126" s="590"/>
      <c r="O126" s="603"/>
      <c r="P126" s="606">
        <f t="shared" si="1"/>
        <v>0</v>
      </c>
      <c r="Q126" s="598">
        <v>120</v>
      </c>
      <c r="R126" s="455" t="s">
        <v>179</v>
      </c>
      <c r="S126" s="607">
        <v>5</v>
      </c>
    </row>
    <row r="127" spans="2:20" ht="14.25" x14ac:dyDescent="0.2">
      <c r="B127" s="451">
        <v>121</v>
      </c>
      <c r="C127" s="455" t="s">
        <v>135</v>
      </c>
      <c r="D127" s="437">
        <v>0</v>
      </c>
      <c r="E127" s="601">
        <v>0</v>
      </c>
      <c r="F127" s="609">
        <v>0</v>
      </c>
      <c r="G127" s="589">
        <v>0</v>
      </c>
      <c r="H127" s="590">
        <v>0</v>
      </c>
      <c r="I127" s="590">
        <v>0</v>
      </c>
      <c r="J127" s="603">
        <v>0</v>
      </c>
      <c r="K127" s="604"/>
      <c r="L127" s="589"/>
      <c r="M127" s="605"/>
      <c r="N127" s="590"/>
      <c r="O127" s="603"/>
      <c r="P127" s="606">
        <f t="shared" si="1"/>
        <v>0</v>
      </c>
      <c r="Q127" s="606">
        <v>121</v>
      </c>
      <c r="R127" s="455" t="s">
        <v>201</v>
      </c>
      <c r="S127" s="607">
        <v>5</v>
      </c>
    </row>
    <row r="128" spans="2:20" ht="14.25" x14ac:dyDescent="0.2">
      <c r="B128" s="451">
        <v>122</v>
      </c>
      <c r="C128" s="643" t="s">
        <v>88</v>
      </c>
      <c r="D128" s="437">
        <v>0</v>
      </c>
      <c r="E128" s="601">
        <v>0</v>
      </c>
      <c r="F128" s="619">
        <v>0</v>
      </c>
      <c r="G128" s="589">
        <v>0</v>
      </c>
      <c r="H128" s="590">
        <v>0</v>
      </c>
      <c r="I128" s="590">
        <v>0</v>
      </c>
      <c r="J128" s="603">
        <v>0</v>
      </c>
      <c r="K128" s="604"/>
      <c r="L128" s="589"/>
      <c r="M128" s="605"/>
      <c r="N128" s="590"/>
      <c r="O128" s="603"/>
      <c r="P128" s="606">
        <f t="shared" si="1"/>
        <v>0</v>
      </c>
      <c r="Q128" s="606">
        <v>122</v>
      </c>
      <c r="R128" s="455" t="s">
        <v>368</v>
      </c>
      <c r="S128" s="607">
        <v>5</v>
      </c>
    </row>
    <row r="129" spans="2:19" ht="14.25" x14ac:dyDescent="0.2">
      <c r="B129" s="451">
        <v>123</v>
      </c>
      <c r="C129" s="455" t="s">
        <v>95</v>
      </c>
      <c r="D129" s="611">
        <v>0</v>
      </c>
      <c r="E129" s="601">
        <v>0</v>
      </c>
      <c r="F129" s="609">
        <v>0</v>
      </c>
      <c r="G129" s="589">
        <v>0</v>
      </c>
      <c r="H129" s="590">
        <v>0</v>
      </c>
      <c r="I129" s="590">
        <v>0</v>
      </c>
      <c r="J129" s="603">
        <v>0</v>
      </c>
      <c r="K129" s="604"/>
      <c r="L129" s="589"/>
      <c r="M129" s="605"/>
      <c r="N129" s="590"/>
      <c r="O129" s="603"/>
      <c r="P129" s="606">
        <f t="shared" si="1"/>
        <v>0</v>
      </c>
      <c r="Q129" s="598">
        <v>123</v>
      </c>
      <c r="R129" s="643" t="s">
        <v>193</v>
      </c>
      <c r="S129" s="607">
        <v>5</v>
      </c>
    </row>
    <row r="130" spans="2:19" ht="14.25" x14ac:dyDescent="0.2">
      <c r="B130" s="451">
        <v>124</v>
      </c>
      <c r="C130" s="455" t="s">
        <v>52</v>
      </c>
      <c r="D130" s="437">
        <v>0</v>
      </c>
      <c r="E130" s="601">
        <v>0</v>
      </c>
      <c r="F130" s="609">
        <v>0</v>
      </c>
      <c r="G130" s="589">
        <v>0</v>
      </c>
      <c r="H130" s="590">
        <v>0</v>
      </c>
      <c r="I130" s="590">
        <v>0</v>
      </c>
      <c r="J130" s="590">
        <v>0</v>
      </c>
      <c r="K130" s="604"/>
      <c r="L130" s="589"/>
      <c r="M130" s="605"/>
      <c r="N130" s="590"/>
      <c r="O130" s="603"/>
      <c r="P130" s="606">
        <f t="shared" si="1"/>
        <v>0</v>
      </c>
      <c r="Q130" s="606">
        <v>124</v>
      </c>
      <c r="R130" s="644" t="s">
        <v>163</v>
      </c>
      <c r="S130" s="607">
        <v>5</v>
      </c>
    </row>
    <row r="131" spans="2:19" ht="14.25" x14ac:dyDescent="0.2">
      <c r="B131" s="451">
        <v>125</v>
      </c>
      <c r="C131" s="455" t="s">
        <v>89</v>
      </c>
      <c r="D131" s="621">
        <v>0</v>
      </c>
      <c r="E131" s="645">
        <v>0</v>
      </c>
      <c r="F131" s="640">
        <v>0</v>
      </c>
      <c r="G131" s="646">
        <v>0</v>
      </c>
      <c r="H131" s="647">
        <v>0</v>
      </c>
      <c r="I131" s="647">
        <v>0</v>
      </c>
      <c r="J131" s="647">
        <v>0</v>
      </c>
      <c r="K131" s="623"/>
      <c r="L131" s="646"/>
      <c r="M131" s="648"/>
      <c r="N131" s="647"/>
      <c r="O131" s="622"/>
      <c r="P131" s="649">
        <f t="shared" si="1"/>
        <v>0</v>
      </c>
      <c r="Q131" s="650">
        <v>125</v>
      </c>
      <c r="R131" s="455" t="s">
        <v>202</v>
      </c>
      <c r="S131" s="651">
        <v>5</v>
      </c>
    </row>
    <row r="132" spans="2:19" ht="14.25" x14ac:dyDescent="0.2">
      <c r="B132" s="428">
        <v>126</v>
      </c>
      <c r="C132" s="652" t="s">
        <v>101</v>
      </c>
      <c r="D132" s="431">
        <v>0</v>
      </c>
      <c r="E132" s="601">
        <v>0</v>
      </c>
      <c r="F132" s="609">
        <v>0</v>
      </c>
      <c r="G132" s="589">
        <v>0</v>
      </c>
      <c r="H132" s="590">
        <v>0</v>
      </c>
      <c r="I132" s="590">
        <v>0</v>
      </c>
      <c r="J132" s="590">
        <v>0</v>
      </c>
      <c r="K132" s="604"/>
      <c r="L132" s="605"/>
      <c r="M132" s="590"/>
      <c r="N132" s="590"/>
      <c r="O132" s="590"/>
      <c r="P132" s="649">
        <f t="shared" si="1"/>
        <v>0</v>
      </c>
      <c r="Q132" s="606">
        <v>126</v>
      </c>
      <c r="R132" s="455" t="s">
        <v>198</v>
      </c>
      <c r="S132" s="653">
        <v>5</v>
      </c>
    </row>
    <row r="133" spans="2:19" ht="14.25" x14ac:dyDescent="0.2">
      <c r="B133" s="451">
        <v>127</v>
      </c>
      <c r="C133" s="654" t="s">
        <v>167</v>
      </c>
      <c r="D133" s="431">
        <v>0</v>
      </c>
      <c r="E133" s="601">
        <v>0</v>
      </c>
      <c r="F133" s="609">
        <v>0</v>
      </c>
      <c r="G133" s="589">
        <v>0</v>
      </c>
      <c r="H133" s="590">
        <v>0</v>
      </c>
      <c r="I133" s="590">
        <v>0</v>
      </c>
      <c r="J133" s="590">
        <v>0</v>
      </c>
      <c r="K133" s="604"/>
      <c r="L133" s="617"/>
      <c r="M133" s="618"/>
      <c r="N133" s="618"/>
      <c r="O133" s="590"/>
      <c r="P133" s="606">
        <f t="shared" si="1"/>
        <v>0</v>
      </c>
      <c r="Q133" s="655">
        <v>127</v>
      </c>
      <c r="R133" s="455" t="s">
        <v>97</v>
      </c>
      <c r="S133" s="653">
        <v>5</v>
      </c>
    </row>
    <row r="134" spans="2:19" ht="15" thickBot="1" x14ac:dyDescent="0.25">
      <c r="B134" s="460">
        <v>128</v>
      </c>
      <c r="C134" s="656" t="s">
        <v>73</v>
      </c>
      <c r="D134" s="657">
        <v>0</v>
      </c>
      <c r="E134" s="658">
        <v>0</v>
      </c>
      <c r="F134" s="659">
        <v>0</v>
      </c>
      <c r="G134" s="657">
        <v>0</v>
      </c>
      <c r="H134" s="658">
        <v>0</v>
      </c>
      <c r="I134" s="658">
        <v>0</v>
      </c>
      <c r="J134" s="658">
        <v>0</v>
      </c>
      <c r="K134" s="660"/>
      <c r="L134" s="661"/>
      <c r="M134" s="662"/>
      <c r="N134" s="662"/>
      <c r="O134" s="662"/>
      <c r="P134" s="663">
        <f t="shared" si="1"/>
        <v>0</v>
      </c>
      <c r="Q134" s="664">
        <v>128</v>
      </c>
      <c r="R134" s="461" t="s">
        <v>377</v>
      </c>
      <c r="S134" s="665">
        <v>5</v>
      </c>
    </row>
    <row r="135" spans="2:19" ht="13.5" thickTop="1" x14ac:dyDescent="0.2"/>
  </sheetData>
  <mergeCells count="11">
    <mergeCell ref="S4:S5"/>
    <mergeCell ref="B3:P3"/>
    <mergeCell ref="Q3:S3"/>
    <mergeCell ref="B4:B6"/>
    <mergeCell ref="C4:C6"/>
    <mergeCell ref="D4:F4"/>
    <mergeCell ref="G4:K4"/>
    <mergeCell ref="L4:O4"/>
    <mergeCell ref="P4:P5"/>
    <mergeCell ref="Q4:Q6"/>
    <mergeCell ref="R4:R6"/>
  </mergeCells>
  <pageMargins left="0.59055118110236227" right="0" top="0" bottom="0" header="0.31496062992125984" footer="0.31496062992125984"/>
  <pageSetup paperSize="9" scale="2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Q34"/>
  <sheetViews>
    <sheetView topLeftCell="A13" workbookViewId="0">
      <selection activeCell="F20" sqref="F20"/>
    </sheetView>
  </sheetViews>
  <sheetFormatPr defaultRowHeight="12.75" x14ac:dyDescent="0.2"/>
  <sheetData>
    <row r="34" spans="17:17" x14ac:dyDescent="0.2">
      <c r="Q34" s="300" t="s">
        <v>307</v>
      </c>
    </row>
  </sheetData>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C1:K90"/>
  <sheetViews>
    <sheetView topLeftCell="A52" zoomScaleNormal="100" workbookViewId="0">
      <selection activeCell="B8" sqref="B8"/>
    </sheetView>
  </sheetViews>
  <sheetFormatPr defaultRowHeight="12.75" x14ac:dyDescent="0.2"/>
  <cols>
    <col min="3" max="3" width="2.140625" customWidth="1"/>
    <col min="4" max="4" width="6" customWidth="1"/>
    <col min="5" max="5" width="29.5703125" customWidth="1"/>
    <col min="6" max="6" width="35.28515625" bestFit="1" customWidth="1"/>
    <col min="7" max="7" width="18" bestFit="1" customWidth="1"/>
    <col min="8" max="8" width="15.28515625" bestFit="1" customWidth="1"/>
    <col min="9" max="9" width="37.42578125" customWidth="1"/>
    <col min="10" max="10" width="20.28515625" style="713" customWidth="1"/>
    <col min="11" max="11" width="2.5703125" customWidth="1"/>
  </cols>
  <sheetData>
    <row r="1" spans="3:11" ht="13.5" thickBot="1" x14ac:dyDescent="0.25"/>
    <row r="2" spans="3:11" ht="14.25" thickTop="1" thickBot="1" x14ac:dyDescent="0.25">
      <c r="C2" s="231"/>
      <c r="D2" s="232"/>
      <c r="E2" s="232"/>
      <c r="F2" s="232"/>
      <c r="G2" s="232"/>
      <c r="H2" s="233"/>
      <c r="I2" s="232"/>
      <c r="J2" s="714"/>
      <c r="K2" s="234"/>
    </row>
    <row r="3" spans="3:11" x14ac:dyDescent="0.2">
      <c r="C3" s="235"/>
      <c r="D3" s="298"/>
      <c r="E3" s="299"/>
      <c r="F3" s="299"/>
      <c r="G3" s="299"/>
      <c r="H3" s="319"/>
      <c r="I3" s="299"/>
      <c r="J3" s="715"/>
      <c r="K3" s="236"/>
    </row>
    <row r="4" spans="3:11" x14ac:dyDescent="0.2">
      <c r="C4" s="235"/>
      <c r="D4" s="829" t="s">
        <v>344</v>
      </c>
      <c r="E4" s="830"/>
      <c r="F4" s="830"/>
      <c r="G4" s="830"/>
      <c r="H4" s="830"/>
      <c r="I4" s="830"/>
      <c r="J4" s="831"/>
      <c r="K4" s="236"/>
    </row>
    <row r="5" spans="3:11" ht="43.5" customHeight="1" x14ac:dyDescent="0.2">
      <c r="C5" s="235"/>
      <c r="D5" s="832"/>
      <c r="E5" s="830"/>
      <c r="F5" s="830"/>
      <c r="G5" s="830"/>
      <c r="H5" s="830"/>
      <c r="I5" s="830"/>
      <c r="J5" s="831"/>
      <c r="K5" s="236"/>
    </row>
    <row r="6" spans="3:11" ht="13.5" thickBot="1" x14ac:dyDescent="0.25">
      <c r="C6" s="235"/>
      <c r="D6" s="833"/>
      <c r="E6" s="834"/>
      <c r="F6" s="834"/>
      <c r="G6" s="834"/>
      <c r="H6" s="834"/>
      <c r="I6" s="834"/>
      <c r="J6" s="835"/>
      <c r="K6" s="236"/>
    </row>
    <row r="7" spans="3:11" ht="28.5" thickBot="1" x14ac:dyDescent="0.25">
      <c r="C7" s="235"/>
      <c r="D7" s="836" t="s">
        <v>404</v>
      </c>
      <c r="E7" s="837"/>
      <c r="F7" s="837"/>
      <c r="G7" s="837"/>
      <c r="H7" s="837"/>
      <c r="I7" s="837"/>
      <c r="J7" s="838"/>
      <c r="K7" s="236"/>
    </row>
    <row r="8" spans="3:11" ht="24" thickBot="1" x14ac:dyDescent="0.4">
      <c r="C8" s="235"/>
      <c r="D8" s="237" t="s">
        <v>220</v>
      </c>
      <c r="E8" s="347" t="s">
        <v>8</v>
      </c>
      <c r="F8" s="348" t="s">
        <v>221</v>
      </c>
      <c r="G8" s="348" t="s">
        <v>222</v>
      </c>
      <c r="H8" s="349" t="s">
        <v>223</v>
      </c>
      <c r="I8" s="350" t="s">
        <v>224</v>
      </c>
      <c r="J8" s="716" t="s">
        <v>225</v>
      </c>
      <c r="K8" s="236"/>
    </row>
    <row r="9" spans="3:11" ht="18" x14ac:dyDescent="0.2">
      <c r="C9" s="235"/>
      <c r="D9" s="238">
        <v>1</v>
      </c>
      <c r="E9" s="239" t="s">
        <v>226</v>
      </c>
      <c r="F9" s="240" t="s">
        <v>227</v>
      </c>
      <c r="G9" s="241" t="s">
        <v>228</v>
      </c>
      <c r="H9" s="241" t="s">
        <v>229</v>
      </c>
      <c r="I9" s="337" t="s">
        <v>230</v>
      </c>
      <c r="J9" s="242">
        <v>823777752</v>
      </c>
      <c r="K9" s="236"/>
    </row>
    <row r="10" spans="3:11" ht="18" x14ac:dyDescent="0.2">
      <c r="C10" s="235"/>
      <c r="D10" s="243">
        <v>2</v>
      </c>
      <c r="E10" s="244" t="s">
        <v>231</v>
      </c>
      <c r="F10" s="245" t="s">
        <v>232</v>
      </c>
      <c r="G10" s="246" t="s">
        <v>228</v>
      </c>
      <c r="H10" s="246" t="s">
        <v>233</v>
      </c>
      <c r="I10" s="336" t="s">
        <v>234</v>
      </c>
      <c r="J10" s="247">
        <v>837901090</v>
      </c>
      <c r="K10" s="236"/>
    </row>
    <row r="11" spans="3:11" ht="18" x14ac:dyDescent="0.2">
      <c r="C11" s="235"/>
      <c r="D11" s="248">
        <v>3</v>
      </c>
      <c r="E11" s="249" t="s">
        <v>235</v>
      </c>
      <c r="F11" s="245" t="s">
        <v>236</v>
      </c>
      <c r="G11" s="246" t="s">
        <v>228</v>
      </c>
      <c r="H11" s="246" t="s">
        <v>237</v>
      </c>
      <c r="I11" s="338" t="s">
        <v>238</v>
      </c>
      <c r="J11" s="251">
        <v>823958687</v>
      </c>
      <c r="K11" s="236"/>
    </row>
    <row r="12" spans="3:11" ht="18" x14ac:dyDescent="0.2">
      <c r="C12" s="252"/>
      <c r="D12" s="248">
        <v>4</v>
      </c>
      <c r="E12" s="244" t="s">
        <v>239</v>
      </c>
      <c r="F12" s="245" t="s">
        <v>240</v>
      </c>
      <c r="G12" s="246" t="s">
        <v>241</v>
      </c>
      <c r="H12" s="253" t="s">
        <v>242</v>
      </c>
      <c r="I12" s="339" t="s">
        <v>243</v>
      </c>
      <c r="J12" s="254">
        <v>828933313</v>
      </c>
      <c r="K12" s="255"/>
    </row>
    <row r="13" spans="3:11" ht="18" x14ac:dyDescent="0.2">
      <c r="C13" s="252"/>
      <c r="D13" s="248">
        <v>5</v>
      </c>
      <c r="E13" s="244" t="s">
        <v>244</v>
      </c>
      <c r="F13" s="246" t="s">
        <v>245</v>
      </c>
      <c r="G13" s="256"/>
      <c r="H13" s="246" t="s">
        <v>246</v>
      </c>
      <c r="I13" s="257"/>
      <c r="J13" s="247"/>
      <c r="K13" s="255"/>
    </row>
    <row r="14" spans="3:11" ht="18.75" thickBot="1" x14ac:dyDescent="0.25">
      <c r="C14" s="252"/>
      <c r="D14" s="258">
        <v>6</v>
      </c>
      <c r="E14" s="259" t="s">
        <v>247</v>
      </c>
      <c r="F14" s="260" t="s">
        <v>248</v>
      </c>
      <c r="G14" s="260" t="s">
        <v>228</v>
      </c>
      <c r="H14" s="260" t="s">
        <v>249</v>
      </c>
      <c r="I14" s="340" t="s">
        <v>250</v>
      </c>
      <c r="J14" s="261">
        <v>712333620</v>
      </c>
      <c r="K14" s="255"/>
    </row>
    <row r="15" spans="3:11" ht="18" x14ac:dyDescent="0.2">
      <c r="C15" s="252"/>
      <c r="D15" s="262">
        <v>7</v>
      </c>
      <c r="E15" s="263" t="s">
        <v>148</v>
      </c>
      <c r="F15" s="264" t="s">
        <v>251</v>
      </c>
      <c r="G15" s="264" t="s">
        <v>228</v>
      </c>
      <c r="H15" s="265">
        <v>43432</v>
      </c>
      <c r="I15" s="341" t="s">
        <v>252</v>
      </c>
      <c r="J15" s="267">
        <v>824745699</v>
      </c>
      <c r="K15" s="255"/>
    </row>
    <row r="16" spans="3:11" ht="18" x14ac:dyDescent="0.2">
      <c r="C16" s="252"/>
      <c r="D16" s="262">
        <v>8</v>
      </c>
      <c r="E16" s="263" t="s">
        <v>132</v>
      </c>
      <c r="F16" s="264" t="s">
        <v>253</v>
      </c>
      <c r="G16" s="264" t="s">
        <v>228</v>
      </c>
      <c r="H16" s="265">
        <v>43442</v>
      </c>
      <c r="I16" s="339" t="s">
        <v>254</v>
      </c>
      <c r="J16" s="267">
        <v>834700274</v>
      </c>
      <c r="K16" s="255"/>
    </row>
    <row r="17" spans="3:11" ht="18" x14ac:dyDescent="0.2">
      <c r="C17" s="252"/>
      <c r="D17" s="262">
        <v>9</v>
      </c>
      <c r="E17" s="263" t="s">
        <v>33</v>
      </c>
      <c r="F17" s="264" t="s">
        <v>253</v>
      </c>
      <c r="G17" s="264" t="s">
        <v>228</v>
      </c>
      <c r="H17" s="265">
        <v>43442</v>
      </c>
      <c r="I17" s="339" t="s">
        <v>255</v>
      </c>
      <c r="J17" s="267">
        <v>825724554</v>
      </c>
      <c r="K17" s="255"/>
    </row>
    <row r="18" spans="3:11" ht="18" x14ac:dyDescent="0.2">
      <c r="C18" s="252"/>
      <c r="D18" s="262">
        <v>10</v>
      </c>
      <c r="E18" s="263" t="s">
        <v>256</v>
      </c>
      <c r="F18" s="264" t="s">
        <v>257</v>
      </c>
      <c r="G18" s="264" t="s">
        <v>228</v>
      </c>
      <c r="H18" s="265">
        <v>43449</v>
      </c>
      <c r="I18" s="717" t="s">
        <v>258</v>
      </c>
      <c r="J18" s="267">
        <v>793953779</v>
      </c>
      <c r="K18" s="255"/>
    </row>
    <row r="19" spans="3:11" ht="18" x14ac:dyDescent="0.2">
      <c r="C19" s="252"/>
      <c r="D19" s="262">
        <v>11</v>
      </c>
      <c r="E19" s="268" t="s">
        <v>53</v>
      </c>
      <c r="F19" s="264" t="s">
        <v>257</v>
      </c>
      <c r="G19" s="264" t="s">
        <v>228</v>
      </c>
      <c r="H19" s="269">
        <v>43456</v>
      </c>
      <c r="I19" s="342" t="s">
        <v>259</v>
      </c>
      <c r="J19" s="247">
        <v>828863287</v>
      </c>
      <c r="K19" s="255"/>
    </row>
    <row r="20" spans="3:11" ht="18" x14ac:dyDescent="0.2">
      <c r="C20" s="252"/>
      <c r="D20" s="262">
        <v>12</v>
      </c>
      <c r="E20" s="268" t="s">
        <v>14</v>
      </c>
      <c r="F20" s="256" t="s">
        <v>260</v>
      </c>
      <c r="G20" s="264" t="s">
        <v>228</v>
      </c>
      <c r="H20" s="269">
        <v>43463</v>
      </c>
      <c r="I20" s="342" t="s">
        <v>261</v>
      </c>
      <c r="J20" s="247">
        <v>827380216</v>
      </c>
      <c r="K20" s="270"/>
    </row>
    <row r="21" spans="3:11" ht="18" x14ac:dyDescent="0.2">
      <c r="C21" s="252"/>
      <c r="D21" s="262">
        <v>13</v>
      </c>
      <c r="E21" s="268" t="s">
        <v>42</v>
      </c>
      <c r="F21" s="256" t="s">
        <v>260</v>
      </c>
      <c r="G21" s="264" t="s">
        <v>228</v>
      </c>
      <c r="H21" s="269">
        <v>43463</v>
      </c>
      <c r="I21" s="343" t="s">
        <v>262</v>
      </c>
      <c r="J21" s="271">
        <v>845139811</v>
      </c>
      <c r="K21" s="255"/>
    </row>
    <row r="22" spans="3:11" ht="18" x14ac:dyDescent="0.2">
      <c r="C22" s="252"/>
      <c r="D22" s="262">
        <v>14</v>
      </c>
      <c r="E22" s="268" t="s">
        <v>219</v>
      </c>
      <c r="F22" s="256" t="s">
        <v>257</v>
      </c>
      <c r="G22" s="256" t="s">
        <v>263</v>
      </c>
      <c r="H22" s="269">
        <v>43470</v>
      </c>
      <c r="I22" s="339" t="s">
        <v>238</v>
      </c>
      <c r="J22" s="247">
        <v>823958687</v>
      </c>
      <c r="K22" s="255"/>
    </row>
    <row r="23" spans="3:11" ht="18" x14ac:dyDescent="0.2">
      <c r="C23" s="252"/>
      <c r="D23" s="262">
        <v>15</v>
      </c>
      <c r="E23" s="268" t="s">
        <v>69</v>
      </c>
      <c r="F23" s="264" t="s">
        <v>253</v>
      </c>
      <c r="G23" s="256" t="s">
        <v>228</v>
      </c>
      <c r="H23" s="269">
        <v>43477</v>
      </c>
      <c r="I23" s="342" t="s">
        <v>264</v>
      </c>
      <c r="J23" s="267">
        <v>825576286</v>
      </c>
      <c r="K23" s="255"/>
    </row>
    <row r="24" spans="3:11" ht="18" x14ac:dyDescent="0.2">
      <c r="C24" s="252"/>
      <c r="D24" s="262">
        <v>16</v>
      </c>
      <c r="E24" s="268" t="s">
        <v>100</v>
      </c>
      <c r="F24" s="264" t="s">
        <v>253</v>
      </c>
      <c r="G24" s="256" t="s">
        <v>228</v>
      </c>
      <c r="H24" s="269">
        <v>43477</v>
      </c>
      <c r="I24" s="339" t="s">
        <v>265</v>
      </c>
      <c r="J24" s="247">
        <v>825790260</v>
      </c>
      <c r="K24" s="255"/>
    </row>
    <row r="25" spans="3:11" ht="18" x14ac:dyDescent="0.2">
      <c r="C25" s="252"/>
      <c r="D25" s="262">
        <v>17</v>
      </c>
      <c r="E25" s="268" t="s">
        <v>266</v>
      </c>
      <c r="F25" s="256" t="s">
        <v>251</v>
      </c>
      <c r="G25" s="256" t="s">
        <v>228</v>
      </c>
      <c r="H25" s="269">
        <v>43491</v>
      </c>
      <c r="I25" s="339" t="s">
        <v>267</v>
      </c>
      <c r="J25" s="254">
        <v>824918972</v>
      </c>
      <c r="K25" s="255"/>
    </row>
    <row r="26" spans="3:11" ht="18" x14ac:dyDescent="0.2">
      <c r="C26" s="235"/>
      <c r="D26" s="262">
        <v>18</v>
      </c>
      <c r="E26" s="268" t="s">
        <v>87</v>
      </c>
      <c r="F26" s="256" t="s">
        <v>251</v>
      </c>
      <c r="G26" s="256" t="s">
        <v>228</v>
      </c>
      <c r="H26" s="269">
        <v>43498</v>
      </c>
      <c r="I26" s="338" t="s">
        <v>268</v>
      </c>
      <c r="J26" s="247">
        <v>614364939</v>
      </c>
      <c r="K26" s="236"/>
    </row>
    <row r="27" spans="3:11" ht="18" x14ac:dyDescent="0.2">
      <c r="C27" s="235"/>
      <c r="D27" s="262">
        <v>19</v>
      </c>
      <c r="E27" s="272" t="s">
        <v>171</v>
      </c>
      <c r="F27" s="256" t="s">
        <v>269</v>
      </c>
      <c r="G27" s="256" t="s">
        <v>228</v>
      </c>
      <c r="H27" s="269">
        <v>43505</v>
      </c>
      <c r="I27" s="342" t="s">
        <v>270</v>
      </c>
      <c r="J27" s="247" t="s">
        <v>271</v>
      </c>
      <c r="K27" s="236"/>
    </row>
    <row r="28" spans="3:11" ht="18" x14ac:dyDescent="0.2">
      <c r="C28" s="235"/>
      <c r="D28" s="262">
        <v>20</v>
      </c>
      <c r="E28" s="268" t="s">
        <v>272</v>
      </c>
      <c r="F28" s="256" t="s">
        <v>269</v>
      </c>
      <c r="G28" s="256"/>
      <c r="H28" s="269">
        <v>43505</v>
      </c>
      <c r="I28" s="344" t="s">
        <v>270</v>
      </c>
      <c r="J28" s="247" t="s">
        <v>271</v>
      </c>
      <c r="K28" s="236"/>
    </row>
    <row r="29" spans="3:11" ht="18" x14ac:dyDescent="0.2">
      <c r="C29" s="235"/>
      <c r="D29" s="262">
        <v>21</v>
      </c>
      <c r="E29" s="272" t="s">
        <v>273</v>
      </c>
      <c r="F29" s="256" t="s">
        <v>269</v>
      </c>
      <c r="G29" s="256"/>
      <c r="H29" s="269">
        <v>43505</v>
      </c>
      <c r="I29" s="343" t="s">
        <v>270</v>
      </c>
      <c r="J29" s="247" t="s">
        <v>271</v>
      </c>
      <c r="K29" s="236"/>
    </row>
    <row r="30" spans="3:11" ht="18" x14ac:dyDescent="0.2">
      <c r="C30" s="235"/>
      <c r="D30" s="262">
        <v>22</v>
      </c>
      <c r="E30" s="272" t="s">
        <v>192</v>
      </c>
      <c r="F30" s="256" t="s">
        <v>269</v>
      </c>
      <c r="G30" s="256" t="s">
        <v>228</v>
      </c>
      <c r="H30" s="269">
        <v>43505</v>
      </c>
      <c r="I30" s="344" t="s">
        <v>274</v>
      </c>
      <c r="J30" s="273">
        <v>832287528</v>
      </c>
      <c r="K30" s="236"/>
    </row>
    <row r="31" spans="3:11" ht="18" x14ac:dyDescent="0.2">
      <c r="C31" s="235"/>
      <c r="D31" s="262">
        <v>23</v>
      </c>
      <c r="E31" s="272" t="s">
        <v>64</v>
      </c>
      <c r="F31" s="256" t="s">
        <v>257</v>
      </c>
      <c r="G31" s="256" t="s">
        <v>228</v>
      </c>
      <c r="H31" s="269">
        <v>43512</v>
      </c>
      <c r="I31" s="345" t="s">
        <v>275</v>
      </c>
      <c r="J31" s="304">
        <v>794913414</v>
      </c>
      <c r="K31" s="236"/>
    </row>
    <row r="32" spans="3:11" ht="18" x14ac:dyDescent="0.2">
      <c r="C32" s="235"/>
      <c r="D32" s="262">
        <v>24</v>
      </c>
      <c r="E32" s="272" t="s">
        <v>94</v>
      </c>
      <c r="F32" s="256" t="s">
        <v>276</v>
      </c>
      <c r="G32" s="256" t="s">
        <v>228</v>
      </c>
      <c r="H32" s="274">
        <v>43527</v>
      </c>
      <c r="I32" s="343" t="s">
        <v>250</v>
      </c>
      <c r="J32" s="271">
        <v>827512454</v>
      </c>
      <c r="K32" s="236"/>
    </row>
    <row r="33" spans="3:11" ht="18" x14ac:dyDescent="0.2">
      <c r="C33" s="252"/>
      <c r="D33" s="262">
        <v>25</v>
      </c>
      <c r="E33" s="268" t="s">
        <v>98</v>
      </c>
      <c r="F33" s="256" t="s">
        <v>277</v>
      </c>
      <c r="G33" s="256" t="s">
        <v>228</v>
      </c>
      <c r="H33" s="274">
        <v>43527</v>
      </c>
      <c r="I33" s="339" t="s">
        <v>278</v>
      </c>
      <c r="J33" s="254">
        <v>828562049</v>
      </c>
      <c r="K33" s="255"/>
    </row>
    <row r="34" spans="3:11" ht="18" x14ac:dyDescent="0.2">
      <c r="C34" s="252"/>
      <c r="D34" s="262">
        <v>26</v>
      </c>
      <c r="E34" s="268" t="s">
        <v>67</v>
      </c>
      <c r="F34" s="256" t="s">
        <v>279</v>
      </c>
      <c r="G34" s="256" t="s">
        <v>228</v>
      </c>
      <c r="H34" s="274">
        <v>43528</v>
      </c>
      <c r="I34" s="342" t="s">
        <v>238</v>
      </c>
      <c r="J34" s="254">
        <v>823958687</v>
      </c>
      <c r="K34" s="255"/>
    </row>
    <row r="35" spans="3:11" ht="18" x14ac:dyDescent="0.2">
      <c r="C35" s="252"/>
      <c r="D35" s="262">
        <v>27</v>
      </c>
      <c r="E35" s="268" t="s">
        <v>11</v>
      </c>
      <c r="F35" s="256" t="s">
        <v>280</v>
      </c>
      <c r="G35" s="256" t="s">
        <v>228</v>
      </c>
      <c r="H35" s="269">
        <v>43533</v>
      </c>
      <c r="I35" s="342" t="s">
        <v>281</v>
      </c>
      <c r="J35" s="254">
        <v>824920353</v>
      </c>
      <c r="K35" s="255"/>
    </row>
    <row r="36" spans="3:11" ht="18" x14ac:dyDescent="0.2">
      <c r="C36" s="252"/>
      <c r="D36" s="262">
        <v>28</v>
      </c>
      <c r="E36" s="268" t="s">
        <v>49</v>
      </c>
      <c r="F36" s="256" t="s">
        <v>282</v>
      </c>
      <c r="G36" s="256" t="s">
        <v>228</v>
      </c>
      <c r="H36" s="269">
        <v>43540</v>
      </c>
      <c r="I36" s="339" t="s">
        <v>283</v>
      </c>
      <c r="J36" s="254">
        <v>836334817</v>
      </c>
      <c r="K36" s="255"/>
    </row>
    <row r="37" spans="3:11" ht="18" x14ac:dyDescent="0.2">
      <c r="C37" s="252"/>
      <c r="D37" s="262">
        <v>29</v>
      </c>
      <c r="E37" s="268" t="s">
        <v>284</v>
      </c>
      <c r="F37" s="256" t="s">
        <v>282</v>
      </c>
      <c r="G37" s="256"/>
      <c r="H37" s="269">
        <v>43540</v>
      </c>
      <c r="I37" s="339" t="s">
        <v>283</v>
      </c>
      <c r="J37" s="254">
        <v>836334817</v>
      </c>
      <c r="K37" s="255"/>
    </row>
    <row r="38" spans="3:11" ht="18" x14ac:dyDescent="0.2">
      <c r="C38" s="252"/>
      <c r="D38" s="262">
        <v>30</v>
      </c>
      <c r="E38" s="268" t="s">
        <v>85</v>
      </c>
      <c r="F38" s="256" t="s">
        <v>285</v>
      </c>
      <c r="G38" s="275" t="s">
        <v>228</v>
      </c>
      <c r="H38" s="269">
        <v>43547</v>
      </c>
      <c r="I38" s="339" t="s">
        <v>286</v>
      </c>
      <c r="J38" s="254">
        <v>761962547</v>
      </c>
      <c r="K38" s="255"/>
    </row>
    <row r="39" spans="3:11" ht="18" x14ac:dyDescent="0.2">
      <c r="C39" s="252"/>
      <c r="D39" s="262">
        <v>31</v>
      </c>
      <c r="E39" s="268" t="s">
        <v>177</v>
      </c>
      <c r="F39" s="256" t="s">
        <v>285</v>
      </c>
      <c r="G39" s="275" t="s">
        <v>228</v>
      </c>
      <c r="H39" s="269">
        <v>43547</v>
      </c>
      <c r="I39" s="344" t="s">
        <v>287</v>
      </c>
      <c r="J39" s="276">
        <v>832923694</v>
      </c>
      <c r="K39" s="255"/>
    </row>
    <row r="40" spans="3:11" ht="18" x14ac:dyDescent="0.2">
      <c r="C40" s="252"/>
      <c r="D40" s="262">
        <v>32</v>
      </c>
      <c r="E40" s="268" t="s">
        <v>157</v>
      </c>
      <c r="F40" s="256" t="s">
        <v>257</v>
      </c>
      <c r="G40" s="275" t="s">
        <v>228</v>
      </c>
      <c r="H40" s="269">
        <v>43561</v>
      </c>
      <c r="I40" s="339" t="s">
        <v>288</v>
      </c>
      <c r="J40" s="254">
        <v>836422476</v>
      </c>
      <c r="K40" s="255"/>
    </row>
    <row r="41" spans="3:11" ht="18" x14ac:dyDescent="0.2">
      <c r="C41" s="252"/>
      <c r="D41" s="262">
        <v>33</v>
      </c>
      <c r="E41" s="268" t="s">
        <v>32</v>
      </c>
      <c r="F41" s="256" t="s">
        <v>253</v>
      </c>
      <c r="G41" s="275" t="s">
        <v>228</v>
      </c>
      <c r="H41" s="269">
        <v>43568</v>
      </c>
      <c r="I41" s="339" t="s">
        <v>289</v>
      </c>
      <c r="J41" s="254">
        <v>660017293</v>
      </c>
      <c r="K41" s="255"/>
    </row>
    <row r="42" spans="3:11" ht="18" x14ac:dyDescent="0.2">
      <c r="C42" s="252"/>
      <c r="D42" s="262">
        <v>34</v>
      </c>
      <c r="E42" s="268" t="s">
        <v>63</v>
      </c>
      <c r="F42" s="256" t="s">
        <v>257</v>
      </c>
      <c r="G42" s="275" t="s">
        <v>228</v>
      </c>
      <c r="H42" s="269">
        <v>43577</v>
      </c>
      <c r="I42" s="339" t="s">
        <v>290</v>
      </c>
      <c r="J42" s="254">
        <v>828727741</v>
      </c>
      <c r="K42" s="255"/>
    </row>
    <row r="43" spans="3:11" ht="18" x14ac:dyDescent="0.2">
      <c r="C43" s="252"/>
      <c r="D43" s="262">
        <v>35</v>
      </c>
      <c r="E43" s="268" t="s">
        <v>48</v>
      </c>
      <c r="F43" s="256" t="s">
        <v>282</v>
      </c>
      <c r="G43" s="275" t="s">
        <v>228</v>
      </c>
      <c r="H43" s="269">
        <v>43582</v>
      </c>
      <c r="I43" s="339" t="s">
        <v>291</v>
      </c>
      <c r="J43" s="254">
        <v>845479174</v>
      </c>
      <c r="K43" s="255"/>
    </row>
    <row r="44" spans="3:11" ht="18" x14ac:dyDescent="0.2">
      <c r="C44" s="252"/>
      <c r="D44" s="262">
        <v>36</v>
      </c>
      <c r="E44" s="268" t="s">
        <v>68</v>
      </c>
      <c r="F44" s="256" t="s">
        <v>282</v>
      </c>
      <c r="G44" s="275" t="s">
        <v>228</v>
      </c>
      <c r="H44" s="269">
        <v>43582</v>
      </c>
      <c r="I44" s="341" t="s">
        <v>292</v>
      </c>
      <c r="J44" s="247">
        <v>838852706</v>
      </c>
      <c r="K44" s="255"/>
    </row>
    <row r="45" spans="3:11" ht="18" x14ac:dyDescent="0.2">
      <c r="C45" s="252"/>
      <c r="D45" s="262">
        <v>37</v>
      </c>
      <c r="E45" s="268" t="s">
        <v>199</v>
      </c>
      <c r="F45" s="256" t="s">
        <v>293</v>
      </c>
      <c r="G45" s="275" t="s">
        <v>228</v>
      </c>
      <c r="H45" s="269">
        <v>43589</v>
      </c>
      <c r="I45" s="717" t="s">
        <v>258</v>
      </c>
      <c r="J45" s="254">
        <v>711931988</v>
      </c>
      <c r="K45" s="255"/>
    </row>
    <row r="46" spans="3:11" ht="18" x14ac:dyDescent="0.2">
      <c r="C46" s="252"/>
      <c r="D46" s="262">
        <v>38</v>
      </c>
      <c r="E46" s="277" t="s">
        <v>138</v>
      </c>
      <c r="F46" s="256" t="s">
        <v>293</v>
      </c>
      <c r="G46" s="275" t="s">
        <v>228</v>
      </c>
      <c r="H46" s="269">
        <v>43589</v>
      </c>
      <c r="I46" s="339" t="s">
        <v>294</v>
      </c>
      <c r="J46" s="254">
        <v>824448880</v>
      </c>
      <c r="K46" s="255"/>
    </row>
    <row r="47" spans="3:11" ht="18" x14ac:dyDescent="0.2">
      <c r="C47" s="252"/>
      <c r="D47" s="262">
        <v>39</v>
      </c>
      <c r="E47" s="277" t="s">
        <v>61</v>
      </c>
      <c r="F47" s="256" t="s">
        <v>293</v>
      </c>
      <c r="G47" s="275" t="s">
        <v>228</v>
      </c>
      <c r="H47" s="269">
        <v>43589</v>
      </c>
      <c r="I47" s="339" t="s">
        <v>295</v>
      </c>
      <c r="J47" s="254" t="s">
        <v>296</v>
      </c>
      <c r="K47" s="255"/>
    </row>
    <row r="48" spans="3:11" ht="18" x14ac:dyDescent="0.2">
      <c r="C48" s="252"/>
      <c r="D48" s="262">
        <v>40</v>
      </c>
      <c r="E48" s="268" t="s">
        <v>156</v>
      </c>
      <c r="F48" s="256" t="s">
        <v>293</v>
      </c>
      <c r="G48" s="275" t="s">
        <v>228</v>
      </c>
      <c r="H48" s="269">
        <v>43589</v>
      </c>
      <c r="I48" s="339" t="s">
        <v>297</v>
      </c>
      <c r="J48" s="254">
        <v>798810880</v>
      </c>
      <c r="K48" s="255"/>
    </row>
    <row r="49" spans="3:11" ht="18" x14ac:dyDescent="0.2">
      <c r="C49" s="252"/>
      <c r="D49" s="262">
        <v>41</v>
      </c>
      <c r="E49" s="268" t="s">
        <v>130</v>
      </c>
      <c r="F49" s="256" t="s">
        <v>293</v>
      </c>
      <c r="G49" s="275" t="s">
        <v>228</v>
      </c>
      <c r="H49" s="269">
        <v>43589</v>
      </c>
      <c r="I49" s="339" t="s">
        <v>298</v>
      </c>
      <c r="J49" s="254">
        <v>723799017</v>
      </c>
      <c r="K49" s="255"/>
    </row>
    <row r="50" spans="3:11" ht="18" x14ac:dyDescent="0.2">
      <c r="C50" s="252"/>
      <c r="D50" s="262">
        <v>42</v>
      </c>
      <c r="E50" s="268" t="s">
        <v>101</v>
      </c>
      <c r="F50" s="256" t="s">
        <v>293</v>
      </c>
      <c r="G50" s="275" t="s">
        <v>228</v>
      </c>
      <c r="H50" s="269">
        <v>43589</v>
      </c>
      <c r="I50" s="339" t="s">
        <v>299</v>
      </c>
      <c r="J50" s="254">
        <v>729719607</v>
      </c>
      <c r="K50" s="255"/>
    </row>
    <row r="51" spans="3:11" ht="18" x14ac:dyDescent="0.2">
      <c r="C51" s="252"/>
      <c r="D51" s="262">
        <v>43</v>
      </c>
      <c r="E51" s="277" t="s">
        <v>93</v>
      </c>
      <c r="F51" s="256" t="s">
        <v>251</v>
      </c>
      <c r="G51" s="275" t="s">
        <v>228</v>
      </c>
      <c r="H51" s="269">
        <v>43603</v>
      </c>
      <c r="I51" s="339" t="s">
        <v>300</v>
      </c>
      <c r="J51" s="254">
        <v>739392632</v>
      </c>
      <c r="K51" s="255"/>
    </row>
    <row r="52" spans="3:11" ht="18" x14ac:dyDescent="0.2">
      <c r="C52" s="278"/>
      <c r="D52" s="262">
        <v>44</v>
      </c>
      <c r="E52" s="268" t="s">
        <v>39</v>
      </c>
      <c r="F52" s="256" t="s">
        <v>251</v>
      </c>
      <c r="G52" s="275" t="s">
        <v>228</v>
      </c>
      <c r="H52" s="269">
        <v>43617</v>
      </c>
      <c r="I52" s="339" t="s">
        <v>301</v>
      </c>
      <c r="J52" s="254">
        <v>726833010</v>
      </c>
      <c r="K52" s="279"/>
    </row>
    <row r="53" spans="3:11" ht="18" x14ac:dyDescent="0.2">
      <c r="C53" s="278"/>
      <c r="D53" s="262">
        <v>45</v>
      </c>
      <c r="E53" s="277" t="s">
        <v>44</v>
      </c>
      <c r="F53" s="256" t="s">
        <v>302</v>
      </c>
      <c r="G53" s="275" t="s">
        <v>228</v>
      </c>
      <c r="H53" s="269">
        <v>43624</v>
      </c>
      <c r="I53" s="339" t="s">
        <v>303</v>
      </c>
      <c r="J53" s="305">
        <v>769825976</v>
      </c>
      <c r="K53" s="280"/>
    </row>
    <row r="54" spans="3:11" ht="18" x14ac:dyDescent="0.2">
      <c r="C54" s="278"/>
      <c r="D54" s="262">
        <v>46</v>
      </c>
      <c r="E54" s="268" t="s">
        <v>304</v>
      </c>
      <c r="F54" s="256" t="s">
        <v>305</v>
      </c>
      <c r="G54" s="256" t="s">
        <v>306</v>
      </c>
      <c r="H54" s="269">
        <v>43631</v>
      </c>
      <c r="I54" s="339" t="s">
        <v>390</v>
      </c>
      <c r="J54" s="254"/>
      <c r="K54" s="280"/>
    </row>
    <row r="55" spans="3:11" ht="18" x14ac:dyDescent="0.2">
      <c r="C55" s="278"/>
      <c r="D55" s="262">
        <v>47</v>
      </c>
      <c r="E55" s="277" t="s">
        <v>325</v>
      </c>
      <c r="F55" s="256" t="s">
        <v>282</v>
      </c>
      <c r="G55" s="275" t="s">
        <v>228</v>
      </c>
      <c r="H55" s="269">
        <v>43638</v>
      </c>
      <c r="I55" s="344" t="s">
        <v>341</v>
      </c>
      <c r="J55" s="254">
        <v>834620658</v>
      </c>
      <c r="K55" s="280"/>
    </row>
    <row r="56" spans="3:11" ht="18" x14ac:dyDescent="0.25">
      <c r="C56" s="278"/>
      <c r="D56" s="262">
        <v>48</v>
      </c>
      <c r="E56" s="281" t="s">
        <v>74</v>
      </c>
      <c r="F56" s="256" t="s">
        <v>253</v>
      </c>
      <c r="G56" s="275" t="s">
        <v>228</v>
      </c>
      <c r="H56" s="269">
        <v>43645</v>
      </c>
      <c r="I56" s="341" t="s">
        <v>343</v>
      </c>
      <c r="J56" s="254">
        <v>825545937</v>
      </c>
      <c r="K56" s="280"/>
    </row>
    <row r="57" spans="3:11" ht="18" x14ac:dyDescent="0.25">
      <c r="C57" s="278"/>
      <c r="D57" s="262">
        <v>49</v>
      </c>
      <c r="E57" s="281" t="s">
        <v>13</v>
      </c>
      <c r="F57" s="256" t="s">
        <v>253</v>
      </c>
      <c r="G57" s="275" t="s">
        <v>228</v>
      </c>
      <c r="H57" s="269">
        <v>43645</v>
      </c>
      <c r="I57" s="341" t="s">
        <v>342</v>
      </c>
      <c r="J57" s="254">
        <v>839680130</v>
      </c>
      <c r="K57" s="280"/>
    </row>
    <row r="58" spans="3:11" ht="18" x14ac:dyDescent="0.25">
      <c r="C58" s="278"/>
      <c r="D58" s="262">
        <v>50</v>
      </c>
      <c r="E58" s="281" t="s">
        <v>386</v>
      </c>
      <c r="F58" s="256" t="s">
        <v>269</v>
      </c>
      <c r="G58" s="282" t="s">
        <v>389</v>
      </c>
      <c r="H58" s="269">
        <v>43666</v>
      </c>
      <c r="I58" s="339" t="s">
        <v>390</v>
      </c>
      <c r="J58" s="254"/>
      <c r="K58" s="280"/>
    </row>
    <row r="59" spans="3:11" ht="18" x14ac:dyDescent="0.25">
      <c r="C59" s="278"/>
      <c r="D59" s="262">
        <v>51</v>
      </c>
      <c r="E59" s="281" t="s">
        <v>387</v>
      </c>
      <c r="F59" s="256" t="s">
        <v>269</v>
      </c>
      <c r="G59" s="282" t="s">
        <v>389</v>
      </c>
      <c r="H59" s="269">
        <v>43666</v>
      </c>
      <c r="I59" s="339" t="s">
        <v>390</v>
      </c>
      <c r="J59" s="254"/>
      <c r="K59" s="280"/>
    </row>
    <row r="60" spans="3:11" ht="18" x14ac:dyDescent="0.25">
      <c r="C60" s="278"/>
      <c r="D60" s="262">
        <v>52</v>
      </c>
      <c r="E60" s="281" t="s">
        <v>388</v>
      </c>
      <c r="F60" s="256" t="s">
        <v>269</v>
      </c>
      <c r="G60" s="282" t="s">
        <v>389</v>
      </c>
      <c r="H60" s="269">
        <v>43666</v>
      </c>
      <c r="I60" s="339" t="s">
        <v>390</v>
      </c>
      <c r="J60" s="254"/>
      <c r="K60" s="280"/>
    </row>
    <row r="61" spans="3:11" ht="18" x14ac:dyDescent="0.25">
      <c r="C61" s="278"/>
      <c r="D61" s="262">
        <v>53</v>
      </c>
      <c r="E61" s="281" t="s">
        <v>59</v>
      </c>
      <c r="F61" s="256" t="s">
        <v>282</v>
      </c>
      <c r="G61" s="275" t="s">
        <v>228</v>
      </c>
      <c r="H61" s="269">
        <v>43701</v>
      </c>
      <c r="I61" s="718" t="s">
        <v>258</v>
      </c>
      <c r="J61" s="719">
        <v>603375489</v>
      </c>
      <c r="K61" s="280"/>
    </row>
    <row r="62" spans="3:11" ht="18" x14ac:dyDescent="0.25">
      <c r="C62" s="278"/>
      <c r="D62" s="262">
        <v>54</v>
      </c>
      <c r="E62" s="281"/>
      <c r="F62" s="256"/>
      <c r="G62" s="256"/>
      <c r="H62" s="269"/>
      <c r="I62" s="341"/>
      <c r="J62" s="254"/>
      <c r="K62" s="280"/>
    </row>
    <row r="63" spans="3:11" ht="18" x14ac:dyDescent="0.25">
      <c r="C63" s="278"/>
      <c r="D63" s="330">
        <v>55</v>
      </c>
      <c r="E63" s="281"/>
      <c r="F63" s="256"/>
      <c r="G63" s="256"/>
      <c r="H63" s="269"/>
      <c r="I63" s="338"/>
      <c r="J63" s="254"/>
      <c r="K63" s="280"/>
    </row>
    <row r="64" spans="3:11" ht="18.75" thickBot="1" x14ac:dyDescent="0.3">
      <c r="C64" s="278"/>
      <c r="D64" s="331">
        <v>56</v>
      </c>
      <c r="E64" s="332"/>
      <c r="F64" s="333"/>
      <c r="G64" s="333"/>
      <c r="H64" s="334"/>
      <c r="I64" s="346"/>
      <c r="J64" s="335"/>
      <c r="K64" s="280"/>
    </row>
    <row r="65" spans="3:11" ht="14.25" customHeight="1" thickBot="1" x14ac:dyDescent="0.3">
      <c r="C65" s="322"/>
      <c r="D65" s="323"/>
      <c r="E65" s="327"/>
      <c r="F65" s="328"/>
      <c r="G65" s="328"/>
      <c r="H65" s="329"/>
      <c r="I65" s="324"/>
      <c r="J65" s="325"/>
      <c r="K65" s="326"/>
    </row>
    <row r="66" spans="3:11" ht="18.75" thickTop="1" x14ac:dyDescent="0.25">
      <c r="C66" s="278"/>
      <c r="D66" s="262">
        <v>58</v>
      </c>
      <c r="E66" s="321"/>
      <c r="F66" s="264"/>
      <c r="G66" s="264"/>
      <c r="H66" s="265"/>
      <c r="I66" s="266"/>
      <c r="J66" s="320"/>
      <c r="K66" s="280"/>
    </row>
    <row r="67" spans="3:11" ht="18" x14ac:dyDescent="0.25">
      <c r="C67" s="278"/>
      <c r="D67" s="262">
        <v>59</v>
      </c>
      <c r="E67" s="281"/>
      <c r="F67" s="256"/>
      <c r="G67" s="256"/>
      <c r="H67" s="269"/>
      <c r="I67" s="283"/>
      <c r="J67" s="254"/>
      <c r="K67" s="280"/>
    </row>
    <row r="68" spans="3:11" ht="18" x14ac:dyDescent="0.25">
      <c r="C68" s="278"/>
      <c r="D68" s="262">
        <v>60</v>
      </c>
      <c r="E68" s="281"/>
      <c r="F68" s="256"/>
      <c r="G68" s="256"/>
      <c r="H68" s="269"/>
      <c r="I68" s="283"/>
      <c r="J68" s="284"/>
      <c r="K68" s="280"/>
    </row>
    <row r="69" spans="3:11" ht="18" x14ac:dyDescent="0.25">
      <c r="C69" s="278"/>
      <c r="D69" s="262">
        <v>61</v>
      </c>
      <c r="E69" s="281"/>
      <c r="F69" s="256"/>
      <c r="G69" s="256"/>
      <c r="H69" s="269"/>
      <c r="I69" s="266"/>
      <c r="J69" s="284"/>
      <c r="K69" s="280"/>
    </row>
    <row r="70" spans="3:11" ht="18" x14ac:dyDescent="0.25">
      <c r="C70" s="278"/>
      <c r="D70" s="262">
        <v>62</v>
      </c>
      <c r="E70" s="281"/>
      <c r="F70" s="256"/>
      <c r="G70" s="256"/>
      <c r="H70" s="269"/>
      <c r="I70" s="266"/>
      <c r="J70" s="284"/>
      <c r="K70" s="280"/>
    </row>
    <row r="71" spans="3:11" ht="18" x14ac:dyDescent="0.25">
      <c r="C71" s="278"/>
      <c r="D71" s="262">
        <v>63</v>
      </c>
      <c r="E71" s="281"/>
      <c r="F71" s="256"/>
      <c r="G71" s="256"/>
      <c r="H71" s="269"/>
      <c r="I71" s="285"/>
      <c r="J71" s="284"/>
      <c r="K71" s="280"/>
    </row>
    <row r="72" spans="3:11" ht="18" x14ac:dyDescent="0.25">
      <c r="C72" s="278"/>
      <c r="D72" s="262">
        <v>64</v>
      </c>
      <c r="E72" s="281"/>
      <c r="F72" s="256"/>
      <c r="G72" s="256"/>
      <c r="H72" s="269"/>
      <c r="I72" s="286"/>
      <c r="J72" s="284"/>
      <c r="K72" s="280"/>
    </row>
    <row r="73" spans="3:11" ht="18" x14ac:dyDescent="0.25">
      <c r="C73" s="278"/>
      <c r="D73" s="262">
        <v>65</v>
      </c>
      <c r="E73" s="281"/>
      <c r="F73" s="256"/>
      <c r="G73" s="256"/>
      <c r="H73" s="269"/>
      <c r="I73" s="286"/>
      <c r="J73" s="284"/>
      <c r="K73" s="280"/>
    </row>
    <row r="74" spans="3:11" ht="18" x14ac:dyDescent="0.25">
      <c r="C74" s="278"/>
      <c r="D74" s="262">
        <v>66</v>
      </c>
      <c r="E74" s="281"/>
      <c r="F74" s="256"/>
      <c r="G74" s="256"/>
      <c r="H74" s="269"/>
      <c r="I74" s="266"/>
      <c r="J74" s="284"/>
      <c r="K74" s="280"/>
    </row>
    <row r="75" spans="3:11" ht="18" x14ac:dyDescent="0.25">
      <c r="C75" s="278"/>
      <c r="D75" s="262">
        <v>67</v>
      </c>
      <c r="E75" s="281"/>
      <c r="F75" s="256"/>
      <c r="G75" s="256"/>
      <c r="H75" s="269"/>
      <c r="I75" s="250"/>
      <c r="J75" s="284"/>
      <c r="K75" s="280"/>
    </row>
    <row r="76" spans="3:11" ht="18" x14ac:dyDescent="0.25">
      <c r="C76" s="278"/>
      <c r="D76" s="262">
        <v>68</v>
      </c>
      <c r="E76" s="281"/>
      <c r="F76" s="256"/>
      <c r="G76" s="282"/>
      <c r="H76" s="269"/>
      <c r="I76" s="250"/>
      <c r="J76" s="251"/>
      <c r="K76" s="280"/>
    </row>
    <row r="77" spans="3:11" ht="18.75" x14ac:dyDescent="0.25">
      <c r="C77" s="278"/>
      <c r="D77" s="262">
        <v>69</v>
      </c>
      <c r="E77" s="281"/>
      <c r="F77" s="256"/>
      <c r="G77" s="256"/>
      <c r="H77" s="269"/>
      <c r="I77" s="287"/>
      <c r="J77" s="288"/>
      <c r="K77" s="280"/>
    </row>
    <row r="78" spans="3:11" ht="18" x14ac:dyDescent="0.25">
      <c r="C78" s="278"/>
      <c r="D78" s="262">
        <v>70</v>
      </c>
      <c r="E78" s="281"/>
      <c r="F78" s="256"/>
      <c r="G78" s="256"/>
      <c r="H78" s="269"/>
      <c r="I78" s="266"/>
      <c r="J78" s="284"/>
      <c r="K78" s="280"/>
    </row>
    <row r="79" spans="3:11" ht="18" x14ac:dyDescent="0.25">
      <c r="C79" s="278"/>
      <c r="D79" s="262">
        <v>71</v>
      </c>
      <c r="E79" s="281"/>
      <c r="F79" s="256"/>
      <c r="G79" s="256"/>
      <c r="H79" s="269"/>
      <c r="I79" s="266"/>
      <c r="J79" s="284"/>
      <c r="K79" s="280"/>
    </row>
    <row r="80" spans="3:11" ht="18" x14ac:dyDescent="0.25">
      <c r="C80" s="278"/>
      <c r="D80" s="262">
        <v>72</v>
      </c>
      <c r="E80" s="281"/>
      <c r="F80" s="256"/>
      <c r="G80" s="256"/>
      <c r="H80" s="269"/>
      <c r="I80" s="266"/>
      <c r="J80" s="284"/>
      <c r="K80" s="280"/>
    </row>
    <row r="81" spans="3:11" ht="18" x14ac:dyDescent="0.25">
      <c r="C81" s="278"/>
      <c r="D81" s="262">
        <v>73</v>
      </c>
      <c r="E81" s="281"/>
      <c r="F81" s="256"/>
      <c r="G81" s="256"/>
      <c r="H81" s="269"/>
      <c r="I81" s="266"/>
      <c r="J81" s="284"/>
      <c r="K81" s="280"/>
    </row>
    <row r="82" spans="3:11" ht="18" x14ac:dyDescent="0.25">
      <c r="C82" s="278"/>
      <c r="D82" s="262">
        <v>74</v>
      </c>
      <c r="E82" s="281"/>
      <c r="F82" s="256"/>
      <c r="G82" s="256"/>
      <c r="H82" s="269"/>
      <c r="I82" s="266"/>
      <c r="J82" s="284"/>
      <c r="K82" s="280"/>
    </row>
    <row r="83" spans="3:11" ht="18" x14ac:dyDescent="0.25">
      <c r="C83" s="278"/>
      <c r="D83" s="262">
        <v>75</v>
      </c>
      <c r="E83" s="281"/>
      <c r="F83" s="256"/>
      <c r="G83" s="256"/>
      <c r="H83" s="269"/>
      <c r="I83" s="266"/>
      <c r="J83" s="284"/>
      <c r="K83" s="280"/>
    </row>
    <row r="84" spans="3:11" ht="18.75" x14ac:dyDescent="0.25">
      <c r="C84" s="278"/>
      <c r="D84" s="262">
        <v>76</v>
      </c>
      <c r="E84" s="281"/>
      <c r="F84" s="256"/>
      <c r="G84" s="256"/>
      <c r="H84" s="269"/>
      <c r="I84" s="289"/>
      <c r="J84" s="284"/>
      <c r="K84" s="280"/>
    </row>
    <row r="85" spans="3:11" ht="18.75" x14ac:dyDescent="0.25">
      <c r="C85" s="278"/>
      <c r="D85" s="262">
        <v>77</v>
      </c>
      <c r="E85" s="281"/>
      <c r="F85" s="256"/>
      <c r="G85" s="256"/>
      <c r="H85" s="269"/>
      <c r="I85" s="289"/>
      <c r="J85" s="284"/>
      <c r="K85" s="280"/>
    </row>
    <row r="86" spans="3:11" ht="18" x14ac:dyDescent="0.25">
      <c r="C86" s="278"/>
      <c r="D86" s="262">
        <v>78</v>
      </c>
      <c r="E86" s="281"/>
      <c r="F86" s="256"/>
      <c r="G86" s="256"/>
      <c r="H86" s="269"/>
      <c r="I86" s="266"/>
      <c r="J86" s="284"/>
      <c r="K86" s="280"/>
    </row>
    <row r="87" spans="3:11" ht="18.75" x14ac:dyDescent="0.25">
      <c r="C87" s="278"/>
      <c r="D87" s="262">
        <v>79</v>
      </c>
      <c r="E87" s="281"/>
      <c r="F87" s="256"/>
      <c r="G87" s="256"/>
      <c r="H87" s="269"/>
      <c r="I87" s="289"/>
      <c r="J87" s="284"/>
      <c r="K87" s="280"/>
    </row>
    <row r="88" spans="3:11" ht="18.75" x14ac:dyDescent="0.25">
      <c r="C88" s="278"/>
      <c r="D88" s="262">
        <v>80</v>
      </c>
      <c r="E88" s="281"/>
      <c r="F88" s="256"/>
      <c r="G88" s="256"/>
      <c r="H88" s="269"/>
      <c r="I88" s="289"/>
      <c r="J88" s="284"/>
      <c r="K88" s="280"/>
    </row>
    <row r="89" spans="3:11" ht="18.75" thickBot="1" x14ac:dyDescent="0.25">
      <c r="C89" s="290"/>
      <c r="D89" s="291"/>
      <c r="E89" s="292"/>
      <c r="F89" s="293"/>
      <c r="G89" s="293"/>
      <c r="H89" s="294"/>
      <c r="I89" s="295"/>
      <c r="J89" s="296"/>
      <c r="K89" s="297"/>
    </row>
    <row r="90" spans="3:11" ht="13.5" thickTop="1" x14ac:dyDescent="0.2"/>
  </sheetData>
  <mergeCells count="3">
    <mergeCell ref="D4:J5"/>
    <mergeCell ref="D6:J6"/>
    <mergeCell ref="D7:J7"/>
  </mergeCells>
  <hyperlinks>
    <hyperlink ref="I10" r:id="rId1" display="mailto:amos.schreuder@quantumfoods.co.za" xr:uid="{00000000-0004-0000-1800-000000000000}"/>
    <hyperlink ref="I9" r:id="rId2" xr:uid="{00000000-0004-0000-1800-000001000000}"/>
  </hyperlinks>
  <pageMargins left="0.70866141732283472" right="0.11811023622047245" top="0.19685039370078741" bottom="0" header="0.31496062992125984" footer="0.31496062992125984"/>
  <pageSetup paperSize="9" scale="80" orientation="landscape"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4:E9"/>
  <sheetViews>
    <sheetView workbookViewId="0">
      <selection activeCell="E8" sqref="E8"/>
    </sheetView>
  </sheetViews>
  <sheetFormatPr defaultRowHeight="12.75" x14ac:dyDescent="0.2"/>
  <sheetData>
    <row r="4" spans="4:5" ht="18" x14ac:dyDescent="0.25">
      <c r="D4" s="3" t="s">
        <v>34</v>
      </c>
      <c r="E4" s="4">
        <v>34</v>
      </c>
    </row>
    <row r="5" spans="4:5" ht="18" x14ac:dyDescent="0.25">
      <c r="D5" s="3" t="s">
        <v>35</v>
      </c>
      <c r="E5" s="2">
        <f>55*E4</f>
        <v>1870</v>
      </c>
    </row>
    <row r="6" spans="4:5" ht="18" x14ac:dyDescent="0.25">
      <c r="D6" s="3" t="s">
        <v>57</v>
      </c>
      <c r="E6" s="2">
        <f>E5-E5*15%</f>
        <v>1589.5</v>
      </c>
    </row>
    <row r="7" spans="4:5" ht="18" x14ac:dyDescent="0.25">
      <c r="D7" s="3" t="s">
        <v>37</v>
      </c>
      <c r="E7" s="2">
        <f>E6-E6*2.5%</f>
        <v>1549.7625</v>
      </c>
    </row>
    <row r="8" spans="4:5" ht="18" x14ac:dyDescent="0.25">
      <c r="D8" s="3" t="s">
        <v>66</v>
      </c>
      <c r="E8" s="4">
        <f>(E7/20)/2</f>
        <v>38.744062499999998</v>
      </c>
    </row>
    <row r="9" spans="4:5" ht="18" x14ac:dyDescent="0.2">
      <c r="D9" s="5" t="s">
        <v>36</v>
      </c>
      <c r="E9" s="4"/>
    </row>
  </sheetData>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J30"/>
  <sheetViews>
    <sheetView showGridLines="0" topLeftCell="B4" workbookViewId="0">
      <selection activeCell="F24" sqref="F24"/>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28.28515625" style="8" customWidth="1"/>
    <col min="7" max="7" width="7.85546875" style="8" customWidth="1"/>
    <col min="8" max="8" width="9.7109375" style="8" bestFit="1" customWidth="1"/>
    <col min="9" max="9" width="1.42578125" style="8" customWidth="1"/>
    <col min="10" max="10" width="7.7109375" style="8" customWidth="1"/>
    <col min="11" max="16384" width="9.140625" style="8"/>
  </cols>
  <sheetData>
    <row r="4" spans="2:10" x14ac:dyDescent="0.2">
      <c r="B4" s="6"/>
      <c r="C4" s="6"/>
      <c r="D4" s="7"/>
      <c r="E4" s="7"/>
      <c r="F4" s="7"/>
      <c r="G4" s="6"/>
      <c r="H4" s="6"/>
      <c r="I4" s="7"/>
    </row>
    <row r="5" spans="2:10" ht="15.75" thickBot="1" x14ac:dyDescent="0.25">
      <c r="B5" s="722"/>
      <c r="C5" s="722"/>
      <c r="D5" s="723"/>
      <c r="E5" s="723"/>
      <c r="F5" s="7"/>
      <c r="G5" s="722"/>
      <c r="H5" s="722"/>
      <c r="I5" s="724"/>
    </row>
    <row r="6" spans="2:10" ht="8.25" customHeight="1" thickTop="1" x14ac:dyDescent="0.2">
      <c r="B6" s="9"/>
      <c r="C6" s="9"/>
      <c r="D6" s="131" t="s">
        <v>72</v>
      </c>
      <c r="E6" s="132"/>
      <c r="F6" s="132"/>
      <c r="G6" s="132"/>
      <c r="H6" s="133"/>
      <c r="I6" s="134"/>
      <c r="J6" s="7"/>
    </row>
    <row r="7" spans="2:10" ht="15.75" x14ac:dyDescent="0.2">
      <c r="B7" s="10"/>
      <c r="C7" s="11"/>
      <c r="D7" s="725" t="s">
        <v>2</v>
      </c>
      <c r="E7" s="722"/>
      <c r="F7" s="722"/>
      <c r="G7" s="722"/>
      <c r="H7" s="724"/>
      <c r="I7" s="726"/>
      <c r="J7" s="7"/>
    </row>
    <row r="8" spans="2:10" ht="2.25" customHeight="1" thickBot="1" x14ac:dyDescent="0.25">
      <c r="B8" s="11"/>
      <c r="C8" s="11"/>
      <c r="D8" s="135"/>
      <c r="E8" s="51"/>
      <c r="F8" s="51"/>
      <c r="G8" s="51"/>
      <c r="H8" s="11"/>
      <c r="I8" s="136"/>
      <c r="J8" s="7"/>
    </row>
    <row r="9" spans="2:10" ht="24" customHeight="1" thickBot="1" x14ac:dyDescent="0.25">
      <c r="B9" s="11"/>
      <c r="C9" s="11"/>
      <c r="D9" s="135"/>
      <c r="E9" s="727" t="s">
        <v>78</v>
      </c>
      <c r="F9" s="728"/>
      <c r="G9" s="728"/>
      <c r="H9" s="729"/>
      <c r="I9" s="136"/>
      <c r="J9" s="7"/>
    </row>
    <row r="10" spans="2:10" ht="22.5" customHeight="1" x14ac:dyDescent="0.25">
      <c r="B10" s="730"/>
      <c r="C10" s="730"/>
      <c r="D10" s="137"/>
      <c r="E10" s="12" t="s">
        <v>6</v>
      </c>
      <c r="F10" s="13" t="s">
        <v>312</v>
      </c>
      <c r="G10" s="14"/>
      <c r="H10" s="14"/>
      <c r="I10" s="136"/>
      <c r="J10" s="7"/>
    </row>
    <row r="11" spans="2:10" ht="3.75" customHeight="1" x14ac:dyDescent="0.2">
      <c r="B11" s="15"/>
      <c r="C11" s="15"/>
      <c r="D11" s="137"/>
      <c r="E11" s="14"/>
      <c r="F11" s="14"/>
      <c r="G11" s="14"/>
      <c r="H11" s="14"/>
      <c r="I11" s="136"/>
      <c r="J11" s="7"/>
    </row>
    <row r="12" spans="2:10" ht="15" x14ac:dyDescent="0.2">
      <c r="B12" s="731"/>
      <c r="C12" s="731"/>
      <c r="D12" s="137"/>
      <c r="E12" s="12" t="s">
        <v>1</v>
      </c>
      <c r="F12" s="14" t="s">
        <v>5</v>
      </c>
      <c r="G12" s="14"/>
      <c r="H12" s="25"/>
      <c r="I12" s="136"/>
      <c r="J12" s="7"/>
    </row>
    <row r="13" spans="2:10" ht="9.75" customHeight="1" thickBot="1" x14ac:dyDescent="0.25">
      <c r="B13" s="732"/>
      <c r="C13" s="732"/>
      <c r="D13" s="137"/>
      <c r="E13" s="14"/>
      <c r="F13" s="14"/>
      <c r="G13" s="14"/>
      <c r="H13" s="25"/>
      <c r="I13" s="136"/>
      <c r="J13" s="7"/>
    </row>
    <row r="14" spans="2:10" ht="21.95" customHeight="1" thickBot="1" x14ac:dyDescent="0.25">
      <c r="B14" s="732"/>
      <c r="C14" s="732"/>
      <c r="D14" s="137"/>
      <c r="E14" s="52" t="s">
        <v>0</v>
      </c>
      <c r="F14" s="90" t="s">
        <v>3</v>
      </c>
      <c r="G14" s="84" t="s">
        <v>4</v>
      </c>
      <c r="H14" s="53" t="s">
        <v>310</v>
      </c>
      <c r="I14" s="136"/>
      <c r="J14" s="7"/>
    </row>
    <row r="15" spans="2:10" ht="21.95" customHeight="1" x14ac:dyDescent="0.2">
      <c r="B15" s="16"/>
      <c r="C15" s="16"/>
      <c r="D15" s="137"/>
      <c r="E15" s="88">
        <v>1</v>
      </c>
      <c r="F15" s="92" t="s">
        <v>137</v>
      </c>
      <c r="G15" s="104">
        <v>20</v>
      </c>
      <c r="H15" s="89">
        <v>2</v>
      </c>
      <c r="I15" s="136"/>
      <c r="J15" s="7"/>
    </row>
    <row r="16" spans="2:10" ht="21.95" customHeight="1" x14ac:dyDescent="0.2">
      <c r="B16" s="16"/>
      <c r="C16" s="16"/>
      <c r="D16" s="137"/>
      <c r="E16" s="81">
        <v>2</v>
      </c>
      <c r="F16" s="91" t="s">
        <v>311</v>
      </c>
      <c r="G16" s="105">
        <v>19</v>
      </c>
      <c r="H16" s="82">
        <v>1</v>
      </c>
      <c r="I16" s="136"/>
      <c r="J16" s="7"/>
    </row>
    <row r="17" spans="2:10" ht="21.95" customHeight="1" thickBot="1" x14ac:dyDescent="0.25">
      <c r="B17" s="16"/>
      <c r="C17" s="16"/>
      <c r="D17" s="137"/>
      <c r="E17" s="301">
        <v>3</v>
      </c>
      <c r="F17" s="230" t="s">
        <v>168</v>
      </c>
      <c r="G17" s="302">
        <v>18</v>
      </c>
      <c r="H17" s="303">
        <v>1</v>
      </c>
      <c r="I17" s="136"/>
      <c r="J17" s="7"/>
    </row>
    <row r="18" spans="2:10" ht="8.25" customHeight="1" thickBot="1" x14ac:dyDescent="0.25">
      <c r="D18" s="138"/>
      <c r="E18" s="139"/>
      <c r="F18" s="139"/>
      <c r="G18" s="139"/>
      <c r="H18" s="139"/>
      <c r="I18" s="140"/>
    </row>
    <row r="19" spans="2:10" ht="15.75" thickTop="1" x14ac:dyDescent="0.2">
      <c r="D19" s="720"/>
      <c r="E19" s="721"/>
      <c r="F19" s="721"/>
      <c r="G19" s="721"/>
      <c r="H19" s="721"/>
      <c r="I19" s="721"/>
      <c r="J19" s="17"/>
    </row>
    <row r="20" spans="2:10" ht="15" x14ac:dyDescent="0.2">
      <c r="D20" s="720"/>
      <c r="E20" s="721"/>
      <c r="F20" s="721"/>
      <c r="G20" s="721"/>
      <c r="H20" s="721"/>
      <c r="I20" s="721"/>
      <c r="J20" s="17"/>
    </row>
    <row r="21" spans="2:10" ht="18" x14ac:dyDescent="0.25">
      <c r="E21" s="19"/>
      <c r="F21" s="19"/>
      <c r="G21" s="5"/>
      <c r="H21" s="4"/>
      <c r="I21" s="17"/>
      <c r="J21" s="17"/>
    </row>
    <row r="22" spans="2:10" ht="18" x14ac:dyDescent="0.25">
      <c r="E22" s="18"/>
      <c r="F22" s="19"/>
      <c r="G22" s="5"/>
      <c r="H22" s="2"/>
      <c r="I22" s="17"/>
      <c r="J22" s="17"/>
    </row>
    <row r="23" spans="2:10" ht="18" x14ac:dyDescent="0.25">
      <c r="E23" s="18"/>
      <c r="F23" s="19"/>
      <c r="G23" s="44"/>
      <c r="H23" s="2"/>
      <c r="I23" s="17"/>
      <c r="J23" s="17"/>
    </row>
    <row r="24" spans="2:10" ht="18" x14ac:dyDescent="0.25">
      <c r="E24" s="17"/>
      <c r="F24" s="18"/>
      <c r="G24" s="5"/>
      <c r="H24" s="2"/>
      <c r="I24" s="17"/>
      <c r="J24" s="17"/>
    </row>
    <row r="25" spans="2:10" ht="18" x14ac:dyDescent="0.25">
      <c r="E25" s="17"/>
      <c r="F25" s="18"/>
      <c r="G25" s="5"/>
      <c r="H25" s="2"/>
      <c r="I25" s="17"/>
      <c r="J25" s="17"/>
    </row>
    <row r="26" spans="2:10" ht="18" x14ac:dyDescent="0.2">
      <c r="E26" s="17"/>
      <c r="F26" s="17"/>
      <c r="G26" s="5"/>
      <c r="H26" s="4"/>
      <c r="I26" s="17"/>
      <c r="J26" s="17"/>
    </row>
    <row r="27" spans="2:10" ht="18" x14ac:dyDescent="0.2">
      <c r="E27" s="17"/>
      <c r="F27" s="17"/>
      <c r="G27" s="5"/>
      <c r="H27" s="4"/>
      <c r="I27" s="17"/>
      <c r="J27" s="17"/>
    </row>
    <row r="28" spans="2:10" x14ac:dyDescent="0.2">
      <c r="E28" s="17"/>
      <c r="F28" s="17"/>
      <c r="G28" s="17"/>
      <c r="H28" s="17"/>
      <c r="I28" s="17"/>
      <c r="J28" s="17"/>
    </row>
    <row r="29" spans="2:10" x14ac:dyDescent="0.2">
      <c r="E29" s="17"/>
      <c r="F29" s="17"/>
      <c r="G29" s="17"/>
      <c r="H29" s="17"/>
      <c r="I29" s="17"/>
      <c r="J29" s="17"/>
    </row>
    <row r="30" spans="2:10" x14ac:dyDescent="0.2">
      <c r="E30" s="17"/>
      <c r="F30" s="17"/>
      <c r="G30" s="17"/>
      <c r="H30" s="17"/>
      <c r="I30" s="17"/>
      <c r="J30" s="17"/>
    </row>
  </sheetData>
  <mergeCells count="10">
    <mergeCell ref="D20:I20"/>
    <mergeCell ref="B5:E5"/>
    <mergeCell ref="G5:I5"/>
    <mergeCell ref="D7:I7"/>
    <mergeCell ref="E9:H9"/>
    <mergeCell ref="B10:C10"/>
    <mergeCell ref="B12:C12"/>
    <mergeCell ref="B13:C13"/>
    <mergeCell ref="B14:C14"/>
    <mergeCell ref="D19:I19"/>
  </mergeCells>
  <pageMargins left="1.3779527559055118" right="0.19685039370078741" top="1.3779527559055118" bottom="0.98425196850393704" header="0.51181102362204722" footer="0.51181102362204722"/>
  <pageSetup paperSize="9" scale="1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59"/>
  <sheetViews>
    <sheetView showGridLines="0" workbookViewId="0">
      <selection activeCell="M14" sqref="M14"/>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23.28515625" style="8" customWidth="1"/>
    <col min="7" max="7" width="7.7109375" style="8" bestFit="1" customWidth="1"/>
    <col min="8" max="8" width="15.7109375" style="8" bestFit="1" customWidth="1"/>
    <col min="9" max="9" width="1.42578125" style="8" customWidth="1"/>
    <col min="10" max="10" width="3" style="8" customWidth="1"/>
    <col min="11" max="16384" width="9.140625" style="8"/>
  </cols>
  <sheetData>
    <row r="2" spans="2:10" x14ac:dyDescent="0.2">
      <c r="B2" s="6"/>
      <c r="C2" s="6"/>
      <c r="D2" s="7"/>
      <c r="E2" s="7"/>
      <c r="F2" s="7"/>
      <c r="G2" s="7"/>
      <c r="H2" s="7"/>
      <c r="I2" s="7"/>
    </row>
    <row r="3" spans="2:10" ht="15.75" thickBot="1" x14ac:dyDescent="0.25">
      <c r="B3" s="722"/>
      <c r="C3" s="722"/>
      <c r="D3" s="723"/>
      <c r="E3" s="723"/>
      <c r="F3" s="7"/>
      <c r="G3" s="7"/>
      <c r="H3" s="7"/>
      <c r="I3" s="86"/>
    </row>
    <row r="4" spans="2:10" ht="8.25" customHeight="1" thickTop="1" x14ac:dyDescent="0.2">
      <c r="B4" s="9"/>
      <c r="C4" s="9"/>
      <c r="D4" s="131"/>
      <c r="E4" s="132"/>
      <c r="F4" s="132"/>
      <c r="G4" s="132"/>
      <c r="H4" s="132"/>
      <c r="I4" s="134"/>
      <c r="J4" s="7"/>
    </row>
    <row r="5" spans="2:10" ht="15.75" x14ac:dyDescent="0.2">
      <c r="B5" s="10"/>
      <c r="C5" s="11"/>
      <c r="D5" s="725" t="s">
        <v>2</v>
      </c>
      <c r="E5" s="722"/>
      <c r="F5" s="722"/>
      <c r="G5" s="722"/>
      <c r="H5" s="722"/>
      <c r="I5" s="726"/>
      <c r="J5" s="7"/>
    </row>
    <row r="6" spans="2:10" ht="2.25" customHeight="1" x14ac:dyDescent="0.2">
      <c r="B6" s="11"/>
      <c r="C6" s="11"/>
      <c r="D6" s="135"/>
      <c r="E6" s="51"/>
      <c r="F6" s="51"/>
      <c r="G6" s="51"/>
      <c r="H6" s="51"/>
      <c r="I6" s="136"/>
      <c r="J6" s="7"/>
    </row>
    <row r="7" spans="2:10" ht="22.5" customHeight="1" x14ac:dyDescent="0.25">
      <c r="B7" s="730"/>
      <c r="C7" s="730"/>
      <c r="D7" s="137"/>
      <c r="E7" s="12" t="s">
        <v>6</v>
      </c>
      <c r="F7" s="13" t="s">
        <v>326</v>
      </c>
      <c r="G7" s="13"/>
      <c r="H7" s="13"/>
      <c r="I7" s="136"/>
      <c r="J7" s="7"/>
    </row>
    <row r="8" spans="2:10" ht="3.75" customHeight="1" x14ac:dyDescent="0.2">
      <c r="B8" s="15"/>
      <c r="C8" s="15"/>
      <c r="D8" s="137"/>
      <c r="E8" s="14"/>
      <c r="F8" s="14"/>
      <c r="G8" s="14"/>
      <c r="H8" s="14"/>
      <c r="I8" s="136"/>
      <c r="J8" s="7"/>
    </row>
    <row r="9" spans="2:10" ht="15" x14ac:dyDescent="0.2">
      <c r="B9" s="731"/>
      <c r="C9" s="731"/>
      <c r="D9" s="137"/>
      <c r="E9" s="12" t="s">
        <v>1</v>
      </c>
      <c r="F9" s="14" t="s">
        <v>204</v>
      </c>
      <c r="G9" s="14"/>
      <c r="H9" s="14"/>
      <c r="I9" s="136"/>
      <c r="J9" s="7"/>
    </row>
    <row r="10" spans="2:10" ht="9.75" customHeight="1" thickBot="1" x14ac:dyDescent="0.25">
      <c r="B10" s="732"/>
      <c r="C10" s="732"/>
      <c r="D10" s="137"/>
      <c r="E10" s="14"/>
      <c r="F10" s="14"/>
      <c r="G10" s="14"/>
      <c r="H10" s="14"/>
      <c r="I10" s="136"/>
      <c r="J10" s="7"/>
    </row>
    <row r="11" spans="2:10" ht="22.5" customHeight="1" thickBot="1" x14ac:dyDescent="0.25">
      <c r="B11" s="732"/>
      <c r="C11" s="732"/>
      <c r="D11" s="137"/>
      <c r="E11" s="52" t="s">
        <v>0</v>
      </c>
      <c r="F11" s="90" t="s">
        <v>76</v>
      </c>
      <c r="G11" s="98" t="s">
        <v>194</v>
      </c>
      <c r="H11" s="195" t="s">
        <v>205</v>
      </c>
      <c r="I11" s="156"/>
      <c r="J11" s="15"/>
    </row>
    <row r="12" spans="2:10" ht="21.95" customHeight="1" x14ac:dyDescent="0.2">
      <c r="B12" s="16"/>
      <c r="C12" s="16"/>
      <c r="D12" s="137"/>
      <c r="E12" s="88">
        <v>1</v>
      </c>
      <c r="F12" s="92" t="s">
        <v>39</v>
      </c>
      <c r="G12" s="104">
        <v>74</v>
      </c>
      <c r="H12" s="89" t="s">
        <v>206</v>
      </c>
      <c r="I12" s="136"/>
      <c r="J12" s="7"/>
    </row>
    <row r="13" spans="2:10" ht="21.95" customHeight="1" x14ac:dyDescent="0.2">
      <c r="B13" s="16"/>
      <c r="C13" s="16"/>
      <c r="D13" s="137"/>
      <c r="E13" s="81">
        <v>2</v>
      </c>
      <c r="F13" s="91" t="s">
        <v>12</v>
      </c>
      <c r="G13" s="105">
        <v>74</v>
      </c>
      <c r="H13" s="82" t="s">
        <v>207</v>
      </c>
      <c r="I13" s="136"/>
      <c r="J13" s="7"/>
    </row>
    <row r="14" spans="2:10" ht="21.95" customHeight="1" x14ac:dyDescent="0.2">
      <c r="B14" s="16"/>
      <c r="C14" s="16"/>
      <c r="D14" s="137"/>
      <c r="E14" s="81">
        <v>3</v>
      </c>
      <c r="F14" s="91" t="s">
        <v>127</v>
      </c>
      <c r="G14" s="105">
        <v>75</v>
      </c>
      <c r="H14" s="82">
        <v>8</v>
      </c>
      <c r="I14" s="136"/>
      <c r="J14" s="7"/>
    </row>
    <row r="15" spans="2:10" ht="21.95" customHeight="1" x14ac:dyDescent="0.2">
      <c r="B15" s="16"/>
      <c r="C15" s="16"/>
      <c r="D15" s="137"/>
      <c r="E15" s="81">
        <v>4</v>
      </c>
      <c r="F15" s="91" t="s">
        <v>81</v>
      </c>
      <c r="G15" s="105">
        <v>76</v>
      </c>
      <c r="H15" s="82">
        <v>7</v>
      </c>
      <c r="I15" s="136"/>
      <c r="J15" s="7"/>
    </row>
    <row r="16" spans="2:10" ht="21.95" customHeight="1" x14ac:dyDescent="0.2">
      <c r="B16" s="16"/>
      <c r="C16" s="16"/>
      <c r="D16" s="137"/>
      <c r="E16" s="81">
        <v>5</v>
      </c>
      <c r="F16" s="91" t="s">
        <v>177</v>
      </c>
      <c r="G16" s="105">
        <v>76</v>
      </c>
      <c r="H16" s="82">
        <v>6</v>
      </c>
      <c r="I16" s="136"/>
      <c r="J16" s="7"/>
    </row>
    <row r="17" spans="2:10" ht="21.95" customHeight="1" x14ac:dyDescent="0.2">
      <c r="B17" s="16"/>
      <c r="C17" s="16"/>
      <c r="D17" s="137"/>
      <c r="E17" s="81">
        <v>6</v>
      </c>
      <c r="F17" s="91" t="s">
        <v>10</v>
      </c>
      <c r="G17" s="105">
        <v>76</v>
      </c>
      <c r="H17" s="82">
        <v>5</v>
      </c>
      <c r="I17" s="136"/>
      <c r="J17" s="7"/>
    </row>
    <row r="18" spans="2:10" ht="21.95" customHeight="1" x14ac:dyDescent="0.2">
      <c r="B18" s="16"/>
      <c r="C18" s="16"/>
      <c r="D18" s="137"/>
      <c r="E18" s="81">
        <v>7</v>
      </c>
      <c r="F18" s="91" t="s">
        <v>51</v>
      </c>
      <c r="G18" s="105">
        <v>76</v>
      </c>
      <c r="H18" s="82">
        <v>4</v>
      </c>
      <c r="I18" s="136"/>
      <c r="J18" s="7"/>
    </row>
    <row r="19" spans="2:10" ht="21.95" customHeight="1" x14ac:dyDescent="0.2">
      <c r="B19" s="16"/>
      <c r="C19" s="16"/>
      <c r="D19" s="137"/>
      <c r="E19" s="81">
        <v>8</v>
      </c>
      <c r="F19" s="91" t="s">
        <v>67</v>
      </c>
      <c r="G19" s="105">
        <v>77</v>
      </c>
      <c r="H19" s="82">
        <v>3</v>
      </c>
      <c r="I19" s="136"/>
      <c r="J19" s="7"/>
    </row>
    <row r="20" spans="2:10" ht="21.95" customHeight="1" x14ac:dyDescent="0.2">
      <c r="B20" s="16"/>
      <c r="C20" s="16"/>
      <c r="D20" s="137"/>
      <c r="E20" s="81">
        <v>9</v>
      </c>
      <c r="F20" s="106" t="s">
        <v>191</v>
      </c>
      <c r="G20" s="122">
        <v>77</v>
      </c>
      <c r="H20" s="82">
        <v>2</v>
      </c>
      <c r="I20" s="136"/>
      <c r="J20" s="7"/>
    </row>
    <row r="21" spans="2:10" ht="21.95" customHeight="1" thickBot="1" x14ac:dyDescent="0.25">
      <c r="B21" s="16"/>
      <c r="C21" s="16"/>
      <c r="D21" s="137"/>
      <c r="E21" s="85">
        <v>10</v>
      </c>
      <c r="F21" s="103" t="s">
        <v>325</v>
      </c>
      <c r="G21" s="155">
        <v>77</v>
      </c>
      <c r="H21" s="83">
        <v>1</v>
      </c>
      <c r="I21" s="136"/>
      <c r="J21" s="7"/>
    </row>
    <row r="22" spans="2:10" ht="8.25" customHeight="1" thickBot="1" x14ac:dyDescent="0.25">
      <c r="D22" s="138"/>
      <c r="E22" s="139"/>
      <c r="F22" s="139"/>
      <c r="G22" s="139"/>
      <c r="H22" s="139"/>
      <c r="I22" s="140"/>
    </row>
    <row r="23" spans="2:10" ht="15.75" thickTop="1" x14ac:dyDescent="0.2">
      <c r="D23" s="720"/>
      <c r="E23" s="733"/>
      <c r="F23" s="733"/>
      <c r="G23" s="733"/>
      <c r="H23" s="733"/>
      <c r="I23" s="733"/>
    </row>
    <row r="24" spans="2:10" ht="15" x14ac:dyDescent="0.2">
      <c r="D24" s="734"/>
      <c r="E24" s="734"/>
      <c r="F24" s="734"/>
      <c r="G24" s="734"/>
      <c r="H24" s="734"/>
      <c r="I24" s="734"/>
      <c r="J24" s="734"/>
    </row>
    <row r="25" spans="2:10" ht="15" x14ac:dyDescent="0.2">
      <c r="D25" s="219" t="s">
        <v>349</v>
      </c>
      <c r="E25" s="97"/>
      <c r="F25" s="196"/>
      <c r="G25" s="196"/>
      <c r="H25" s="196"/>
      <c r="I25" s="196"/>
      <c r="J25" s="94"/>
    </row>
    <row r="26" spans="2:10" ht="15" x14ac:dyDescent="0.2">
      <c r="C26" s="96"/>
      <c r="D26" s="97" t="s">
        <v>351</v>
      </c>
      <c r="F26" s="97"/>
      <c r="G26" s="97"/>
      <c r="H26" s="97"/>
      <c r="I26" s="94"/>
      <c r="J26" s="94"/>
    </row>
    <row r="27" spans="2:10" ht="18" x14ac:dyDescent="0.25">
      <c r="E27" s="197"/>
      <c r="F27" s="19"/>
      <c r="G27" s="19"/>
      <c r="H27" s="19"/>
      <c r="I27" s="17"/>
      <c r="J27" s="17"/>
    </row>
    <row r="28" spans="2:10" ht="18" customHeight="1" x14ac:dyDescent="0.25">
      <c r="E28" s="197"/>
      <c r="F28" s="19"/>
      <c r="G28" s="19"/>
      <c r="H28" s="19"/>
      <c r="I28" s="17"/>
      <c r="J28" s="17"/>
    </row>
    <row r="29" spans="2:10" ht="18" customHeight="1" x14ac:dyDescent="0.25">
      <c r="E29" s="197"/>
      <c r="F29" s="18"/>
      <c r="G29" s="18"/>
      <c r="H29" s="18"/>
      <c r="I29" s="17"/>
      <c r="J29" s="17"/>
    </row>
    <row r="30" spans="2:10" ht="18" customHeight="1" x14ac:dyDescent="0.25">
      <c r="E30" s="17"/>
      <c r="F30" s="18"/>
      <c r="G30" s="18"/>
      <c r="H30" s="18"/>
      <c r="I30" s="17"/>
      <c r="J30" s="17"/>
    </row>
    <row r="31" spans="2:10" ht="18" customHeight="1" x14ac:dyDescent="0.2">
      <c r="E31" s="17"/>
      <c r="F31" s="17"/>
      <c r="G31" s="17"/>
      <c r="H31" s="17"/>
      <c r="I31" s="17"/>
      <c r="J31" s="17"/>
    </row>
    <row r="32" spans="2:10" ht="18" customHeight="1" x14ac:dyDescent="0.2">
      <c r="E32" s="17"/>
      <c r="F32" s="17" t="s">
        <v>86</v>
      </c>
      <c r="G32" s="17"/>
      <c r="H32" s="17"/>
      <c r="I32" s="17"/>
      <c r="J32" s="17"/>
    </row>
    <row r="33" spans="5:10" ht="18" customHeight="1" x14ac:dyDescent="0.2">
      <c r="E33" s="17"/>
      <c r="F33" s="17"/>
      <c r="G33" s="17"/>
      <c r="H33" s="17"/>
      <c r="I33" s="17"/>
      <c r="J33" s="17"/>
    </row>
    <row r="34" spans="5:10" ht="18" customHeight="1" x14ac:dyDescent="0.2">
      <c r="E34" s="17"/>
      <c r="F34" s="17"/>
      <c r="G34" s="17"/>
      <c r="H34" s="17"/>
      <c r="I34" s="17"/>
      <c r="J34" s="17"/>
    </row>
    <row r="35" spans="5:10" ht="18" customHeight="1" x14ac:dyDescent="0.2">
      <c r="E35" s="17"/>
      <c r="F35" s="17"/>
      <c r="G35" s="17"/>
      <c r="H35" s="17"/>
      <c r="I35" s="17"/>
      <c r="J35" s="17"/>
    </row>
    <row r="36" spans="5:10" ht="18" customHeight="1" x14ac:dyDescent="0.2"/>
    <row r="37" spans="5:10" ht="18" customHeight="1" x14ac:dyDescent="0.2"/>
    <row r="38" spans="5:10" ht="18" customHeight="1" x14ac:dyDescent="0.2"/>
    <row r="39" spans="5:10" ht="18" customHeight="1" x14ac:dyDescent="0.2"/>
    <row r="40" spans="5:10" ht="18" customHeight="1" x14ac:dyDescent="0.2"/>
    <row r="41" spans="5:10" ht="18" customHeight="1" x14ac:dyDescent="0.2"/>
    <row r="42" spans="5:10" ht="18" customHeight="1" x14ac:dyDescent="0.2"/>
    <row r="43" spans="5:10" ht="18" customHeight="1" x14ac:dyDescent="0.2"/>
    <row r="44" spans="5:10" ht="18" customHeight="1" x14ac:dyDescent="0.2"/>
    <row r="45" spans="5:10" ht="18" customHeight="1" x14ac:dyDescent="0.2"/>
    <row r="46" spans="5:10" ht="18" customHeight="1" x14ac:dyDescent="0.2"/>
    <row r="47" spans="5:10" ht="18" customHeight="1" x14ac:dyDescent="0.2"/>
    <row r="48" spans="5:1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mergeCells count="8">
    <mergeCell ref="D23:I23"/>
    <mergeCell ref="D24:J24"/>
    <mergeCell ref="B3:E3"/>
    <mergeCell ref="D5:I5"/>
    <mergeCell ref="B7:C7"/>
    <mergeCell ref="B9:C9"/>
    <mergeCell ref="B10:C10"/>
    <mergeCell ref="B11:C11"/>
  </mergeCells>
  <pageMargins left="0.78740157480314965" right="0.19685039370078741" top="0.98425196850393704" bottom="0.98425196850393704" header="0.51181102362204722" footer="0.51181102362204722"/>
  <pageSetup paperSize="9" scale="14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J30"/>
  <sheetViews>
    <sheetView showGridLines="0" topLeftCell="B4" workbookViewId="0">
      <selection activeCell="F35" sqref="F35"/>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25.85546875" style="8" bestFit="1" customWidth="1"/>
    <col min="7" max="7" width="7.85546875" style="8" customWidth="1"/>
    <col min="8" max="8" width="7" style="8" bestFit="1" customWidth="1"/>
    <col min="9" max="9" width="1.42578125" style="8" customWidth="1"/>
    <col min="10" max="10" width="7.7109375" style="8" customWidth="1"/>
    <col min="11" max="16384" width="9.140625" style="8"/>
  </cols>
  <sheetData>
    <row r="4" spans="2:10" x14ac:dyDescent="0.2">
      <c r="B4" s="6"/>
      <c r="C4" s="6"/>
      <c r="D4" s="7"/>
      <c r="E4" s="7"/>
      <c r="F4" s="7"/>
      <c r="G4" s="6"/>
      <c r="H4" s="6"/>
      <c r="I4" s="7"/>
    </row>
    <row r="5" spans="2:10" ht="15.75" thickBot="1" x14ac:dyDescent="0.25">
      <c r="B5" s="722"/>
      <c r="C5" s="722"/>
      <c r="D5" s="723"/>
      <c r="E5" s="723"/>
      <c r="F5" s="7"/>
      <c r="G5" s="722"/>
      <c r="H5" s="722"/>
      <c r="I5" s="724"/>
    </row>
    <row r="6" spans="2:10" ht="8.25" customHeight="1" thickTop="1" x14ac:dyDescent="0.2">
      <c r="B6" s="9"/>
      <c r="C6" s="9"/>
      <c r="D6" s="131" t="s">
        <v>72</v>
      </c>
      <c r="E6" s="132"/>
      <c r="F6" s="132"/>
      <c r="G6" s="132"/>
      <c r="H6" s="133"/>
      <c r="I6" s="134"/>
      <c r="J6" s="7"/>
    </row>
    <row r="7" spans="2:10" ht="15.75" x14ac:dyDescent="0.2">
      <c r="B7" s="10"/>
      <c r="C7" s="11"/>
      <c r="D7" s="725" t="s">
        <v>2</v>
      </c>
      <c r="E7" s="722"/>
      <c r="F7" s="722"/>
      <c r="G7" s="722"/>
      <c r="H7" s="724"/>
      <c r="I7" s="726"/>
      <c r="J7" s="7"/>
    </row>
    <row r="8" spans="2:10" ht="2.25" customHeight="1" thickBot="1" x14ac:dyDescent="0.25">
      <c r="B8" s="11"/>
      <c r="C8" s="11"/>
      <c r="D8" s="135"/>
      <c r="E8" s="51"/>
      <c r="F8" s="51"/>
      <c r="G8" s="51"/>
      <c r="H8" s="11"/>
      <c r="I8" s="136"/>
      <c r="J8" s="7"/>
    </row>
    <row r="9" spans="2:10" ht="24" customHeight="1" thickBot="1" x14ac:dyDescent="0.25">
      <c r="B9" s="11"/>
      <c r="C9" s="11"/>
      <c r="D9" s="135"/>
      <c r="E9" s="727" t="s">
        <v>78</v>
      </c>
      <c r="F9" s="728"/>
      <c r="G9" s="728"/>
      <c r="H9" s="729"/>
      <c r="I9" s="136"/>
      <c r="J9" s="7"/>
    </row>
    <row r="10" spans="2:10" ht="22.5" customHeight="1" x14ac:dyDescent="0.25">
      <c r="B10" s="730"/>
      <c r="C10" s="730"/>
      <c r="D10" s="137"/>
      <c r="E10" s="12" t="s">
        <v>6</v>
      </c>
      <c r="F10" s="13" t="s">
        <v>339</v>
      </c>
      <c r="G10" s="14"/>
      <c r="H10" s="14"/>
      <c r="I10" s="136"/>
      <c r="J10" s="7"/>
    </row>
    <row r="11" spans="2:10" ht="3.75" customHeight="1" x14ac:dyDescent="0.2">
      <c r="B11" s="15"/>
      <c r="C11" s="15"/>
      <c r="D11" s="137"/>
      <c r="E11" s="14"/>
      <c r="F11" s="14"/>
      <c r="G11" s="14"/>
      <c r="H11" s="14"/>
      <c r="I11" s="136"/>
      <c r="J11" s="7"/>
    </row>
    <row r="12" spans="2:10" ht="15" x14ac:dyDescent="0.2">
      <c r="B12" s="731"/>
      <c r="C12" s="731"/>
      <c r="D12" s="137"/>
      <c r="E12" s="12" t="s">
        <v>1</v>
      </c>
      <c r="F12" s="14" t="s">
        <v>5</v>
      </c>
      <c r="G12" s="14"/>
      <c r="H12" s="25"/>
      <c r="I12" s="136"/>
      <c r="J12" s="7"/>
    </row>
    <row r="13" spans="2:10" ht="9.75" customHeight="1" thickBot="1" x14ac:dyDescent="0.25">
      <c r="B13" s="732"/>
      <c r="C13" s="732"/>
      <c r="D13" s="137"/>
      <c r="E13" s="14"/>
      <c r="F13" s="14"/>
      <c r="G13" s="14"/>
      <c r="H13" s="25"/>
      <c r="I13" s="136"/>
      <c r="J13" s="7"/>
    </row>
    <row r="14" spans="2:10" ht="21.95" customHeight="1" thickBot="1" x14ac:dyDescent="0.25">
      <c r="B14" s="732"/>
      <c r="C14" s="732"/>
      <c r="D14" s="137"/>
      <c r="E14" s="52" t="s">
        <v>0</v>
      </c>
      <c r="F14" s="90" t="s">
        <v>3</v>
      </c>
      <c r="G14" s="84" t="s">
        <v>4</v>
      </c>
      <c r="H14" s="98" t="s">
        <v>7</v>
      </c>
      <c r="I14" s="136"/>
      <c r="J14" s="7"/>
    </row>
    <row r="15" spans="2:10" ht="21.95" customHeight="1" x14ac:dyDescent="0.2">
      <c r="B15" s="16"/>
      <c r="C15" s="16"/>
      <c r="D15" s="137"/>
      <c r="E15" s="88">
        <v>1</v>
      </c>
      <c r="F15" s="92" t="s">
        <v>325</v>
      </c>
      <c r="G15" s="104">
        <v>19</v>
      </c>
      <c r="H15" s="89">
        <v>4</v>
      </c>
      <c r="I15" s="136"/>
      <c r="J15" s="7"/>
    </row>
    <row r="16" spans="2:10" ht="21.95" customHeight="1" x14ac:dyDescent="0.2">
      <c r="B16" s="16"/>
      <c r="C16" s="16"/>
      <c r="D16" s="137"/>
      <c r="E16" s="81">
        <v>2</v>
      </c>
      <c r="F16" s="91" t="s">
        <v>340</v>
      </c>
      <c r="G16" s="105">
        <v>19</v>
      </c>
      <c r="H16" s="82">
        <v>3</v>
      </c>
      <c r="I16" s="136"/>
      <c r="J16" s="7"/>
    </row>
    <row r="17" spans="2:10" ht="21.95" customHeight="1" thickBot="1" x14ac:dyDescent="0.25">
      <c r="B17" s="16"/>
      <c r="C17" s="16"/>
      <c r="D17" s="137"/>
      <c r="E17" s="301">
        <v>3</v>
      </c>
      <c r="F17" s="230" t="s">
        <v>48</v>
      </c>
      <c r="G17" s="302">
        <v>18</v>
      </c>
      <c r="H17" s="303">
        <v>2</v>
      </c>
      <c r="I17" s="136"/>
      <c r="J17" s="7"/>
    </row>
    <row r="18" spans="2:10" ht="8.25" customHeight="1" thickBot="1" x14ac:dyDescent="0.25">
      <c r="D18" s="138"/>
      <c r="E18" s="139"/>
      <c r="F18" s="139"/>
      <c r="G18" s="139"/>
      <c r="H18" s="139"/>
      <c r="I18" s="140"/>
    </row>
    <row r="19" spans="2:10" ht="15.75" thickTop="1" x14ac:dyDescent="0.2">
      <c r="D19" s="720"/>
      <c r="E19" s="721"/>
      <c r="F19" s="721"/>
      <c r="G19" s="721"/>
      <c r="H19" s="721"/>
      <c r="I19" s="721"/>
      <c r="J19" s="17"/>
    </row>
    <row r="20" spans="2:10" ht="15" x14ac:dyDescent="0.2">
      <c r="D20" s="720"/>
      <c r="E20" s="721"/>
      <c r="F20" s="721"/>
      <c r="G20" s="721"/>
      <c r="H20" s="721"/>
      <c r="I20" s="721"/>
      <c r="J20" s="17"/>
    </row>
    <row r="21" spans="2:10" ht="18" x14ac:dyDescent="0.25">
      <c r="E21" s="19"/>
      <c r="F21" s="19"/>
      <c r="G21" s="5"/>
      <c r="H21" s="4"/>
      <c r="I21" s="17"/>
      <c r="J21" s="17"/>
    </row>
    <row r="22" spans="2:10" ht="18" x14ac:dyDescent="0.25">
      <c r="E22" s="18"/>
      <c r="F22" s="19"/>
      <c r="G22" s="5"/>
      <c r="H22" s="2"/>
      <c r="I22" s="17"/>
      <c r="J22" s="17"/>
    </row>
    <row r="23" spans="2:10" ht="18" x14ac:dyDescent="0.25">
      <c r="E23" s="18"/>
      <c r="F23" s="19"/>
      <c r="G23" s="44"/>
      <c r="H23" s="2"/>
      <c r="I23" s="17"/>
      <c r="J23" s="17"/>
    </row>
    <row r="24" spans="2:10" ht="18" x14ac:dyDescent="0.25">
      <c r="E24" s="17"/>
      <c r="F24" s="18"/>
      <c r="G24" s="5"/>
      <c r="H24" s="2"/>
      <c r="I24" s="17"/>
      <c r="J24" s="17"/>
    </row>
    <row r="25" spans="2:10" ht="18" x14ac:dyDescent="0.25">
      <c r="E25" s="17"/>
      <c r="F25" s="18"/>
      <c r="G25" s="5"/>
      <c r="H25" s="2"/>
      <c r="I25" s="17"/>
      <c r="J25" s="17"/>
    </row>
    <row r="26" spans="2:10" ht="18" x14ac:dyDescent="0.2">
      <c r="E26" s="17"/>
      <c r="F26" s="17"/>
      <c r="G26" s="5"/>
      <c r="H26" s="4"/>
      <c r="I26" s="17"/>
      <c r="J26" s="17"/>
    </row>
    <row r="27" spans="2:10" ht="18" x14ac:dyDescent="0.2">
      <c r="E27" s="17"/>
      <c r="F27" s="17"/>
      <c r="G27" s="5"/>
      <c r="H27" s="4"/>
      <c r="I27" s="17"/>
      <c r="J27" s="17"/>
    </row>
    <row r="28" spans="2:10" x14ac:dyDescent="0.2">
      <c r="E28" s="17"/>
      <c r="F28" s="17"/>
      <c r="G28" s="17"/>
      <c r="H28" s="17"/>
      <c r="I28" s="17"/>
      <c r="J28" s="17"/>
    </row>
    <row r="29" spans="2:10" x14ac:dyDescent="0.2">
      <c r="E29" s="17"/>
      <c r="F29" s="17"/>
      <c r="G29" s="17"/>
      <c r="H29" s="17"/>
      <c r="I29" s="17"/>
      <c r="J29" s="17"/>
    </row>
    <row r="30" spans="2:10" x14ac:dyDescent="0.2">
      <c r="E30" s="17"/>
      <c r="F30" s="17"/>
      <c r="G30" s="17"/>
      <c r="H30" s="17"/>
      <c r="I30" s="17"/>
      <c r="J30" s="17"/>
    </row>
  </sheetData>
  <mergeCells count="10">
    <mergeCell ref="B13:C13"/>
    <mergeCell ref="B14:C14"/>
    <mergeCell ref="D19:I19"/>
    <mergeCell ref="D20:I20"/>
    <mergeCell ref="B5:E5"/>
    <mergeCell ref="G5:I5"/>
    <mergeCell ref="D7:I7"/>
    <mergeCell ref="E9:H9"/>
    <mergeCell ref="B10:C10"/>
    <mergeCell ref="B12:C12"/>
  </mergeCells>
  <pageMargins left="1.3779527559055118" right="0.19685039370078741" top="1.3779527559055118" bottom="0.98425196850393704" header="0.51181102362204722" footer="0.51181102362204722"/>
  <pageSetup paperSize="9" scale="14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J31"/>
  <sheetViews>
    <sheetView showGridLines="0" topLeftCell="B4" workbookViewId="0">
      <selection activeCell="J31" sqref="J31"/>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24.85546875" style="8" customWidth="1"/>
    <col min="7" max="7" width="7.85546875" style="8" customWidth="1"/>
    <col min="8" max="8" width="7" style="8" bestFit="1" customWidth="1"/>
    <col min="9" max="9" width="1.42578125" style="8" customWidth="1"/>
    <col min="10" max="10" width="7.7109375" style="8" customWidth="1"/>
    <col min="11" max="16384" width="9.140625" style="8"/>
  </cols>
  <sheetData>
    <row r="4" spans="2:10" x14ac:dyDescent="0.2">
      <c r="B4" s="6"/>
      <c r="C4" s="6"/>
      <c r="D4" s="7"/>
      <c r="E4" s="7"/>
      <c r="F4" s="7"/>
      <c r="G4" s="6"/>
      <c r="H4" s="6"/>
      <c r="I4" s="7"/>
    </row>
    <row r="5" spans="2:10" ht="15.75" thickBot="1" x14ac:dyDescent="0.25">
      <c r="B5" s="722"/>
      <c r="C5" s="722"/>
      <c r="D5" s="723"/>
      <c r="E5" s="723"/>
      <c r="F5" s="7"/>
      <c r="G5" s="722"/>
      <c r="H5" s="722"/>
      <c r="I5" s="724"/>
    </row>
    <row r="6" spans="2:10" ht="8.25" customHeight="1" thickTop="1" x14ac:dyDescent="0.2">
      <c r="B6" s="9"/>
      <c r="C6" s="9"/>
      <c r="D6" s="131" t="s">
        <v>72</v>
      </c>
      <c r="E6" s="132"/>
      <c r="F6" s="132"/>
      <c r="G6" s="132"/>
      <c r="H6" s="133"/>
      <c r="I6" s="134"/>
      <c r="J6" s="7"/>
    </row>
    <row r="7" spans="2:10" ht="15.75" x14ac:dyDescent="0.2">
      <c r="B7" s="10"/>
      <c r="C7" s="11"/>
      <c r="D7" s="725" t="s">
        <v>2</v>
      </c>
      <c r="E7" s="722"/>
      <c r="F7" s="722"/>
      <c r="G7" s="722"/>
      <c r="H7" s="724"/>
      <c r="I7" s="726"/>
      <c r="J7" s="7"/>
    </row>
    <row r="8" spans="2:10" ht="2.25" customHeight="1" thickBot="1" x14ac:dyDescent="0.25">
      <c r="B8" s="11"/>
      <c r="C8" s="11"/>
      <c r="D8" s="135"/>
      <c r="E8" s="51"/>
      <c r="F8" s="51"/>
      <c r="G8" s="51"/>
      <c r="H8" s="11"/>
      <c r="I8" s="136"/>
      <c r="J8" s="7"/>
    </row>
    <row r="9" spans="2:10" ht="24" customHeight="1" thickBot="1" x14ac:dyDescent="0.25">
      <c r="B9" s="11"/>
      <c r="C9" s="11"/>
      <c r="D9" s="135"/>
      <c r="E9" s="727" t="s">
        <v>174</v>
      </c>
      <c r="F9" s="728"/>
      <c r="G9" s="728"/>
      <c r="H9" s="729"/>
      <c r="I9" s="136"/>
      <c r="J9" s="7"/>
    </row>
    <row r="10" spans="2:10" ht="22.5" customHeight="1" x14ac:dyDescent="0.25">
      <c r="B10" s="730"/>
      <c r="C10" s="730"/>
      <c r="D10" s="137"/>
      <c r="E10" s="12" t="s">
        <v>6</v>
      </c>
      <c r="F10" s="13" t="s">
        <v>345</v>
      </c>
      <c r="G10" s="14"/>
      <c r="H10" s="14"/>
      <c r="I10" s="136"/>
      <c r="J10" s="7"/>
    </row>
    <row r="11" spans="2:10" ht="3.75" customHeight="1" x14ac:dyDescent="0.2">
      <c r="B11" s="15"/>
      <c r="C11" s="15"/>
      <c r="D11" s="137"/>
      <c r="E11" s="14"/>
      <c r="F11" s="14"/>
      <c r="G11" s="14"/>
      <c r="H11" s="14"/>
      <c r="I11" s="136"/>
      <c r="J11" s="7"/>
    </row>
    <row r="12" spans="2:10" ht="15" x14ac:dyDescent="0.2">
      <c r="B12" s="731"/>
      <c r="C12" s="731"/>
      <c r="D12" s="137"/>
      <c r="E12" s="12" t="s">
        <v>1</v>
      </c>
      <c r="F12" s="14" t="s">
        <v>5</v>
      </c>
      <c r="G12" s="14"/>
      <c r="H12" s="25"/>
      <c r="I12" s="136"/>
      <c r="J12" s="7"/>
    </row>
    <row r="13" spans="2:10" ht="9.75" customHeight="1" thickBot="1" x14ac:dyDescent="0.25">
      <c r="B13" s="732"/>
      <c r="C13" s="732"/>
      <c r="D13" s="137"/>
      <c r="E13" s="14"/>
      <c r="F13" s="14"/>
      <c r="G13" s="14"/>
      <c r="H13" s="25"/>
      <c r="I13" s="136"/>
      <c r="J13" s="7"/>
    </row>
    <row r="14" spans="2:10" ht="21.95" customHeight="1" thickBot="1" x14ac:dyDescent="0.25">
      <c r="B14" s="732"/>
      <c r="C14" s="732"/>
      <c r="D14" s="137"/>
      <c r="E14" s="52" t="s">
        <v>0</v>
      </c>
      <c r="F14" s="90" t="s">
        <v>3</v>
      </c>
      <c r="G14" s="84" t="s">
        <v>4</v>
      </c>
      <c r="H14" s="98" t="s">
        <v>7</v>
      </c>
      <c r="I14" s="136"/>
      <c r="J14" s="7"/>
    </row>
    <row r="15" spans="2:10" ht="21.95" customHeight="1" x14ac:dyDescent="0.2">
      <c r="B15" s="16"/>
      <c r="C15" s="16"/>
      <c r="D15" s="137"/>
      <c r="E15" s="88">
        <v>1</v>
      </c>
      <c r="F15" s="92" t="s">
        <v>85</v>
      </c>
      <c r="G15" s="104">
        <v>19</v>
      </c>
      <c r="H15" s="89">
        <v>4</v>
      </c>
      <c r="I15" s="136"/>
      <c r="J15" s="7"/>
    </row>
    <row r="16" spans="2:10" ht="21.95" customHeight="1" x14ac:dyDescent="0.2">
      <c r="B16" s="16"/>
      <c r="C16" s="16"/>
      <c r="D16" s="137"/>
      <c r="E16" s="81">
        <v>2</v>
      </c>
      <c r="F16" s="91" t="s">
        <v>325</v>
      </c>
      <c r="G16" s="105">
        <v>18</v>
      </c>
      <c r="H16" s="82">
        <v>3</v>
      </c>
      <c r="I16" s="136"/>
      <c r="J16" s="7"/>
    </row>
    <row r="17" spans="2:10" ht="21.95" customHeight="1" x14ac:dyDescent="0.2">
      <c r="B17" s="16"/>
      <c r="C17" s="16"/>
      <c r="D17" s="137"/>
      <c r="E17" s="351">
        <v>3</v>
      </c>
      <c r="F17" s="352" t="s">
        <v>48</v>
      </c>
      <c r="G17" s="353">
        <v>18</v>
      </c>
      <c r="H17" s="354">
        <v>2</v>
      </c>
      <c r="I17" s="136"/>
      <c r="J17" s="7"/>
    </row>
    <row r="18" spans="2:10" ht="21.95" customHeight="1" thickBot="1" x14ac:dyDescent="0.25">
      <c r="B18" s="16"/>
      <c r="C18" s="16"/>
      <c r="D18" s="137"/>
      <c r="E18" s="301">
        <v>4</v>
      </c>
      <c r="F18" s="230" t="s">
        <v>346</v>
      </c>
      <c r="G18" s="302">
        <v>16</v>
      </c>
      <c r="H18" s="303">
        <v>1</v>
      </c>
      <c r="I18" s="136"/>
      <c r="J18" s="7"/>
    </row>
    <row r="19" spans="2:10" ht="8.25" customHeight="1" thickBot="1" x14ac:dyDescent="0.25">
      <c r="D19" s="138"/>
      <c r="E19" s="139"/>
      <c r="F19" s="139"/>
      <c r="G19" s="139"/>
      <c r="H19" s="139"/>
      <c r="I19" s="140"/>
    </row>
    <row r="20" spans="2:10" ht="15.75" thickTop="1" x14ac:dyDescent="0.2">
      <c r="D20" s="720"/>
      <c r="E20" s="721"/>
      <c r="F20" s="721"/>
      <c r="G20" s="721"/>
      <c r="H20" s="721"/>
      <c r="I20" s="721"/>
      <c r="J20" s="17"/>
    </row>
    <row r="21" spans="2:10" ht="15" x14ac:dyDescent="0.2">
      <c r="D21" s="720"/>
      <c r="E21" s="721"/>
      <c r="F21" s="721"/>
      <c r="G21" s="721"/>
      <c r="H21" s="721"/>
      <c r="I21" s="721"/>
      <c r="J21" s="17"/>
    </row>
    <row r="22" spans="2:10" ht="18" x14ac:dyDescent="0.25">
      <c r="E22" s="19"/>
      <c r="F22" s="19"/>
      <c r="G22" s="5"/>
      <c r="H22" s="4"/>
      <c r="I22" s="17"/>
      <c r="J22" s="17"/>
    </row>
    <row r="23" spans="2:10" ht="18" x14ac:dyDescent="0.25">
      <c r="E23" s="18"/>
      <c r="F23" s="19"/>
      <c r="G23" s="5"/>
      <c r="H23" s="2"/>
      <c r="I23" s="17"/>
      <c r="J23" s="17"/>
    </row>
    <row r="24" spans="2:10" ht="18" x14ac:dyDescent="0.25">
      <c r="E24" s="18"/>
      <c r="F24" s="19"/>
      <c r="G24" s="44"/>
      <c r="H24" s="2"/>
      <c r="I24" s="17"/>
      <c r="J24" s="17"/>
    </row>
    <row r="25" spans="2:10" ht="18" x14ac:dyDescent="0.25">
      <c r="E25" s="17"/>
      <c r="F25" s="18"/>
      <c r="G25" s="5"/>
      <c r="H25" s="2"/>
      <c r="I25" s="17"/>
      <c r="J25" s="17"/>
    </row>
    <row r="26" spans="2:10" ht="18" x14ac:dyDescent="0.25">
      <c r="E26" s="17"/>
      <c r="F26" s="18"/>
      <c r="G26" s="5"/>
      <c r="H26" s="2"/>
      <c r="I26" s="17"/>
      <c r="J26" s="17"/>
    </row>
    <row r="27" spans="2:10" ht="18" x14ac:dyDescent="0.2">
      <c r="E27" s="17"/>
      <c r="F27" s="17"/>
      <c r="G27" s="5"/>
      <c r="H27" s="4"/>
      <c r="I27" s="17"/>
      <c r="J27" s="17"/>
    </row>
    <row r="28" spans="2:10" ht="18" x14ac:dyDescent="0.2">
      <c r="E28" s="17"/>
      <c r="F28" s="17"/>
      <c r="G28" s="5"/>
      <c r="H28" s="4"/>
      <c r="I28" s="17"/>
      <c r="J28" s="17"/>
    </row>
    <row r="29" spans="2:10" x14ac:dyDescent="0.2">
      <c r="E29" s="17"/>
      <c r="F29" s="17"/>
      <c r="G29" s="17"/>
      <c r="H29" s="17"/>
      <c r="I29" s="17"/>
      <c r="J29" s="17"/>
    </row>
    <row r="30" spans="2:10" x14ac:dyDescent="0.2">
      <c r="E30" s="17"/>
      <c r="F30" s="17"/>
      <c r="G30" s="17"/>
      <c r="H30" s="17"/>
      <c r="I30" s="17"/>
      <c r="J30" s="17"/>
    </row>
    <row r="31" spans="2:10" x14ac:dyDescent="0.2">
      <c r="E31" s="17"/>
      <c r="F31" s="17"/>
      <c r="G31" s="17"/>
      <c r="H31" s="17"/>
      <c r="I31" s="17"/>
      <c r="J31" s="17"/>
    </row>
  </sheetData>
  <mergeCells count="10">
    <mergeCell ref="B13:C13"/>
    <mergeCell ref="B14:C14"/>
    <mergeCell ref="D20:I20"/>
    <mergeCell ref="D21:I21"/>
    <mergeCell ref="B5:E5"/>
    <mergeCell ref="G5:I5"/>
    <mergeCell ref="D7:I7"/>
    <mergeCell ref="E9:H9"/>
    <mergeCell ref="B10:C10"/>
    <mergeCell ref="B12:C12"/>
  </mergeCells>
  <pageMargins left="0.59055118110236227" right="0.19685039370078741" top="1.3779527559055118" bottom="0.98425196850393704" header="0.51181102362204722" footer="0.51181102362204722"/>
  <pageSetup paperSize="9" scale="14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J31"/>
  <sheetViews>
    <sheetView showGridLines="0" topLeftCell="B1" workbookViewId="0">
      <selection activeCell="F24" sqref="F24"/>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24.85546875" style="8" customWidth="1"/>
    <col min="7" max="7" width="7.85546875" style="8" customWidth="1"/>
    <col min="8" max="8" width="7" style="8" bestFit="1" customWidth="1"/>
    <col min="9" max="9" width="1.42578125" style="8" customWidth="1"/>
    <col min="10" max="10" width="7.7109375" style="8" customWidth="1"/>
    <col min="11" max="16384" width="9.140625" style="8"/>
  </cols>
  <sheetData>
    <row r="4" spans="2:10" x14ac:dyDescent="0.2">
      <c r="B4" s="6"/>
      <c r="C4" s="6"/>
      <c r="D4" s="7"/>
      <c r="E4" s="7"/>
      <c r="F4" s="7"/>
      <c r="G4" s="6"/>
      <c r="H4" s="6"/>
      <c r="I4" s="7"/>
    </row>
    <row r="5" spans="2:10" ht="15.75" thickBot="1" x14ac:dyDescent="0.25">
      <c r="B5" s="722"/>
      <c r="C5" s="722"/>
      <c r="D5" s="723"/>
      <c r="E5" s="723"/>
      <c r="F5" s="7"/>
      <c r="G5" s="722"/>
      <c r="H5" s="722"/>
      <c r="I5" s="724"/>
    </row>
    <row r="6" spans="2:10" ht="8.25" customHeight="1" thickTop="1" x14ac:dyDescent="0.2">
      <c r="B6" s="9"/>
      <c r="C6" s="9"/>
      <c r="D6" s="131" t="s">
        <v>72</v>
      </c>
      <c r="E6" s="132"/>
      <c r="F6" s="132"/>
      <c r="G6" s="132"/>
      <c r="H6" s="133"/>
      <c r="I6" s="134"/>
      <c r="J6" s="7"/>
    </row>
    <row r="7" spans="2:10" ht="15.75" x14ac:dyDescent="0.2">
      <c r="B7" s="10"/>
      <c r="C7" s="11"/>
      <c r="D7" s="725" t="s">
        <v>2</v>
      </c>
      <c r="E7" s="722"/>
      <c r="F7" s="722"/>
      <c r="G7" s="722"/>
      <c r="H7" s="724"/>
      <c r="I7" s="726"/>
      <c r="J7" s="7"/>
    </row>
    <row r="8" spans="2:10" ht="2.25" customHeight="1" thickBot="1" x14ac:dyDescent="0.25">
      <c r="B8" s="11"/>
      <c r="C8" s="11"/>
      <c r="D8" s="135"/>
      <c r="E8" s="51"/>
      <c r="F8" s="51"/>
      <c r="G8" s="51"/>
      <c r="H8" s="11"/>
      <c r="I8" s="136"/>
      <c r="J8" s="7"/>
    </row>
    <row r="9" spans="2:10" ht="24" customHeight="1" thickBot="1" x14ac:dyDescent="0.25">
      <c r="B9" s="11"/>
      <c r="C9" s="11"/>
      <c r="D9" s="135"/>
      <c r="E9" s="727" t="s">
        <v>352</v>
      </c>
      <c r="F9" s="728"/>
      <c r="G9" s="728"/>
      <c r="H9" s="729"/>
      <c r="I9" s="136"/>
      <c r="J9" s="7"/>
    </row>
    <row r="10" spans="2:10" ht="22.5" customHeight="1" x14ac:dyDescent="0.25">
      <c r="B10" s="730"/>
      <c r="C10" s="730"/>
      <c r="D10" s="137"/>
      <c r="E10" s="12" t="s">
        <v>6</v>
      </c>
      <c r="F10" s="13" t="s">
        <v>353</v>
      </c>
      <c r="G10" s="14"/>
      <c r="H10" s="14"/>
      <c r="I10" s="136"/>
      <c r="J10" s="7"/>
    </row>
    <row r="11" spans="2:10" ht="3.75" customHeight="1" x14ac:dyDescent="0.2">
      <c r="B11" s="15"/>
      <c r="C11" s="15"/>
      <c r="D11" s="137"/>
      <c r="E11" s="14"/>
      <c r="F11" s="14"/>
      <c r="G11" s="14"/>
      <c r="H11" s="14"/>
      <c r="I11" s="136"/>
      <c r="J11" s="7"/>
    </row>
    <row r="12" spans="2:10" ht="15" x14ac:dyDescent="0.2">
      <c r="B12" s="731"/>
      <c r="C12" s="731"/>
      <c r="D12" s="137"/>
      <c r="E12" s="12" t="s">
        <v>1</v>
      </c>
      <c r="F12" s="14"/>
      <c r="G12" s="14"/>
      <c r="H12" s="25"/>
      <c r="I12" s="136"/>
      <c r="J12" s="7"/>
    </row>
    <row r="13" spans="2:10" ht="9.75" customHeight="1" thickBot="1" x14ac:dyDescent="0.25">
      <c r="B13" s="732"/>
      <c r="C13" s="732"/>
      <c r="D13" s="137"/>
      <c r="E13" s="14"/>
      <c r="F13" s="14"/>
      <c r="G13" s="14"/>
      <c r="H13" s="25"/>
      <c r="I13" s="136"/>
      <c r="J13" s="7"/>
    </row>
    <row r="14" spans="2:10" ht="21.95" customHeight="1" thickBot="1" x14ac:dyDescent="0.25">
      <c r="B14" s="732"/>
      <c r="C14" s="732"/>
      <c r="D14" s="137"/>
      <c r="E14" s="52" t="s">
        <v>0</v>
      </c>
      <c r="F14" s="90" t="s">
        <v>3</v>
      </c>
      <c r="G14" s="84" t="s">
        <v>4</v>
      </c>
      <c r="H14" s="98" t="s">
        <v>7</v>
      </c>
      <c r="I14" s="136"/>
      <c r="J14" s="7"/>
    </row>
    <row r="15" spans="2:10" ht="21.95" customHeight="1" x14ac:dyDescent="0.2">
      <c r="B15" s="16"/>
      <c r="C15" s="16"/>
      <c r="D15" s="137"/>
      <c r="E15" s="88"/>
      <c r="F15" s="92"/>
      <c r="G15" s="104"/>
      <c r="H15" s="89"/>
      <c r="I15" s="136"/>
      <c r="J15" s="7"/>
    </row>
    <row r="16" spans="2:10" ht="21.95" customHeight="1" x14ac:dyDescent="0.2">
      <c r="B16" s="16"/>
      <c r="C16" s="16"/>
      <c r="D16" s="137"/>
      <c r="E16" s="81"/>
      <c r="F16" s="91"/>
      <c r="G16" s="105"/>
      <c r="H16" s="82"/>
      <c r="I16" s="136"/>
      <c r="J16" s="7"/>
    </row>
    <row r="17" spans="2:10" ht="21.95" customHeight="1" x14ac:dyDescent="0.2">
      <c r="B17" s="16"/>
      <c r="C17" s="16"/>
      <c r="D17" s="137"/>
      <c r="E17" s="351"/>
      <c r="F17" s="352"/>
      <c r="G17" s="353"/>
      <c r="H17" s="354"/>
      <c r="I17" s="136"/>
      <c r="J17" s="7"/>
    </row>
    <row r="18" spans="2:10" ht="21.95" customHeight="1" thickBot="1" x14ac:dyDescent="0.25">
      <c r="B18" s="16"/>
      <c r="C18" s="16"/>
      <c r="D18" s="137"/>
      <c r="E18" s="301"/>
      <c r="F18" s="230"/>
      <c r="G18" s="302"/>
      <c r="H18" s="303"/>
      <c r="I18" s="136"/>
      <c r="J18" s="7"/>
    </row>
    <row r="19" spans="2:10" ht="8.25" customHeight="1" thickBot="1" x14ac:dyDescent="0.25">
      <c r="D19" s="138"/>
      <c r="E19" s="139"/>
      <c r="F19" s="139"/>
      <c r="G19" s="139"/>
      <c r="H19" s="139"/>
      <c r="I19" s="140"/>
    </row>
    <row r="20" spans="2:10" ht="15.75" thickTop="1" x14ac:dyDescent="0.2">
      <c r="D20" s="720"/>
      <c r="E20" s="721"/>
      <c r="F20" s="721"/>
      <c r="G20" s="721"/>
      <c r="H20" s="721"/>
      <c r="I20" s="721"/>
      <c r="J20" s="17"/>
    </row>
    <row r="21" spans="2:10" ht="15" x14ac:dyDescent="0.2">
      <c r="D21" s="720"/>
      <c r="E21" s="721"/>
      <c r="F21" s="721"/>
      <c r="G21" s="721"/>
      <c r="H21" s="721"/>
      <c r="I21" s="721"/>
      <c r="J21" s="17"/>
    </row>
    <row r="22" spans="2:10" ht="18" x14ac:dyDescent="0.25">
      <c r="E22" s="19"/>
      <c r="F22" s="19"/>
      <c r="G22" s="5"/>
      <c r="H22" s="4"/>
      <c r="I22" s="17"/>
      <c r="J22" s="17"/>
    </row>
    <row r="23" spans="2:10" ht="18" x14ac:dyDescent="0.25">
      <c r="E23" s="18"/>
      <c r="F23" s="19"/>
      <c r="G23" s="5"/>
      <c r="H23" s="2"/>
      <c r="I23" s="17"/>
      <c r="J23" s="17"/>
    </row>
    <row r="24" spans="2:10" ht="18" x14ac:dyDescent="0.25">
      <c r="E24" s="18"/>
      <c r="F24" s="19"/>
      <c r="G24" s="44"/>
      <c r="H24" s="2"/>
      <c r="I24" s="17"/>
      <c r="J24" s="17"/>
    </row>
    <row r="25" spans="2:10" ht="18" x14ac:dyDescent="0.25">
      <c r="E25" s="17"/>
      <c r="F25" s="18"/>
      <c r="G25" s="5"/>
      <c r="H25" s="2"/>
      <c r="I25" s="17"/>
      <c r="J25" s="17"/>
    </row>
    <row r="26" spans="2:10" ht="18" x14ac:dyDescent="0.25">
      <c r="E26" s="17"/>
      <c r="F26" s="18"/>
      <c r="G26" s="5"/>
      <c r="H26" s="2"/>
      <c r="I26" s="17"/>
      <c r="J26" s="17"/>
    </row>
    <row r="27" spans="2:10" ht="18" x14ac:dyDescent="0.2">
      <c r="E27" s="17"/>
      <c r="F27" s="17"/>
      <c r="G27" s="5"/>
      <c r="H27" s="4"/>
      <c r="I27" s="17"/>
      <c r="J27" s="17"/>
    </row>
    <row r="28" spans="2:10" ht="18" x14ac:dyDescent="0.2">
      <c r="E28" s="17"/>
      <c r="F28" s="17"/>
      <c r="G28" s="5"/>
      <c r="H28" s="4"/>
      <c r="I28" s="17"/>
      <c r="J28" s="17"/>
    </row>
    <row r="29" spans="2:10" x14ac:dyDescent="0.2">
      <c r="E29" s="17"/>
      <c r="F29" s="17"/>
      <c r="G29" s="17"/>
      <c r="H29" s="17"/>
      <c r="I29" s="17"/>
      <c r="J29" s="17"/>
    </row>
    <row r="30" spans="2:10" x14ac:dyDescent="0.2">
      <c r="E30" s="17"/>
      <c r="F30" s="17"/>
      <c r="G30" s="17"/>
      <c r="H30" s="17"/>
      <c r="I30" s="17"/>
      <c r="J30" s="17"/>
    </row>
    <row r="31" spans="2:10" x14ac:dyDescent="0.2">
      <c r="E31" s="17"/>
      <c r="F31" s="17"/>
      <c r="G31" s="17"/>
      <c r="H31" s="17"/>
      <c r="I31" s="17"/>
      <c r="J31" s="17"/>
    </row>
  </sheetData>
  <mergeCells count="10">
    <mergeCell ref="B13:C13"/>
    <mergeCell ref="B14:C14"/>
    <mergeCell ref="D20:I20"/>
    <mergeCell ref="D21:I21"/>
    <mergeCell ref="B5:E5"/>
    <mergeCell ref="G5:I5"/>
    <mergeCell ref="D7:I7"/>
    <mergeCell ref="E9:H9"/>
    <mergeCell ref="B10:C10"/>
    <mergeCell ref="B12:C12"/>
  </mergeCells>
  <pageMargins left="0.59055118110236227" right="0.19685039370078741" top="1.3779527559055118" bottom="0.98425196850393704" header="0.51181102362204722" footer="0.51181102362204722"/>
  <pageSetup paperSize="9" scale="14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J30"/>
  <sheetViews>
    <sheetView showGridLines="0" topLeftCell="B4" workbookViewId="0">
      <selection activeCell="E29" sqref="E29"/>
    </sheetView>
  </sheetViews>
  <sheetFormatPr defaultColWidth="9.140625" defaultRowHeight="12.75" x14ac:dyDescent="0.2"/>
  <cols>
    <col min="1" max="2" width="9.140625" style="8" customWidth="1"/>
    <col min="3" max="3" width="15.42578125" style="8" customWidth="1"/>
    <col min="4" max="4" width="1.42578125" style="8" customWidth="1"/>
    <col min="5" max="5" width="7.85546875" style="8" customWidth="1"/>
    <col min="6" max="6" width="28.28515625" style="8" customWidth="1"/>
    <col min="7" max="7" width="7.85546875" style="8" customWidth="1"/>
    <col min="8" max="8" width="10.5703125" style="8" bestFit="1" customWidth="1"/>
    <col min="9" max="9" width="1.42578125" style="8" customWidth="1"/>
    <col min="10" max="10" width="7.7109375" style="8" customWidth="1"/>
    <col min="11" max="16384" width="9.140625" style="8"/>
  </cols>
  <sheetData>
    <row r="4" spans="2:10" x14ac:dyDescent="0.2">
      <c r="B4" s="6"/>
      <c r="C4" s="6"/>
      <c r="D4" s="7"/>
      <c r="E4" s="7"/>
      <c r="F4" s="7"/>
      <c r="G4" s="6"/>
      <c r="H4" s="6"/>
      <c r="I4" s="7"/>
    </row>
    <row r="5" spans="2:10" ht="15.75" thickBot="1" x14ac:dyDescent="0.25">
      <c r="B5" s="722"/>
      <c r="C5" s="722"/>
      <c r="D5" s="723"/>
      <c r="E5" s="723"/>
      <c r="F5" s="7"/>
      <c r="G5" s="722"/>
      <c r="H5" s="722"/>
      <c r="I5" s="724"/>
    </row>
    <row r="6" spans="2:10" ht="8.25" customHeight="1" thickTop="1" x14ac:dyDescent="0.2">
      <c r="B6" s="9"/>
      <c r="C6" s="9"/>
      <c r="D6" s="131" t="s">
        <v>72</v>
      </c>
      <c r="E6" s="132"/>
      <c r="F6" s="132"/>
      <c r="G6" s="132"/>
      <c r="H6" s="133"/>
      <c r="I6" s="134"/>
      <c r="J6" s="7"/>
    </row>
    <row r="7" spans="2:10" ht="15.75" x14ac:dyDescent="0.2">
      <c r="B7" s="10"/>
      <c r="C7" s="11"/>
      <c r="D7" s="725" t="s">
        <v>2</v>
      </c>
      <c r="E7" s="722"/>
      <c r="F7" s="722"/>
      <c r="G7" s="722"/>
      <c r="H7" s="724"/>
      <c r="I7" s="726"/>
      <c r="J7" s="7"/>
    </row>
    <row r="8" spans="2:10" ht="2.25" customHeight="1" thickBot="1" x14ac:dyDescent="0.25">
      <c r="B8" s="11"/>
      <c r="C8" s="11"/>
      <c r="D8" s="135"/>
      <c r="E8" s="51"/>
      <c r="F8" s="51"/>
      <c r="G8" s="51"/>
      <c r="H8" s="11"/>
      <c r="I8" s="136"/>
      <c r="J8" s="7"/>
    </row>
    <row r="9" spans="2:10" ht="24" customHeight="1" thickBot="1" x14ac:dyDescent="0.25">
      <c r="B9" s="11"/>
      <c r="C9" s="11"/>
      <c r="D9" s="135"/>
      <c r="E9" s="727" t="s">
        <v>78</v>
      </c>
      <c r="F9" s="728"/>
      <c r="G9" s="728"/>
      <c r="H9" s="729"/>
      <c r="I9" s="136"/>
      <c r="J9" s="7"/>
    </row>
    <row r="10" spans="2:10" ht="22.5" customHeight="1" x14ac:dyDescent="0.25">
      <c r="B10" s="730"/>
      <c r="C10" s="730"/>
      <c r="D10" s="137"/>
      <c r="E10" s="12" t="s">
        <v>6</v>
      </c>
      <c r="F10" s="13" t="s">
        <v>350</v>
      </c>
      <c r="G10" s="14"/>
      <c r="H10" s="14"/>
      <c r="I10" s="136"/>
      <c r="J10" s="7"/>
    </row>
    <row r="11" spans="2:10" ht="3.75" customHeight="1" x14ac:dyDescent="0.2">
      <c r="B11" s="15"/>
      <c r="C11" s="15"/>
      <c r="D11" s="137"/>
      <c r="E11" s="14"/>
      <c r="F11" s="14"/>
      <c r="G11" s="14"/>
      <c r="H11" s="14"/>
      <c r="I11" s="136"/>
      <c r="J11" s="7"/>
    </row>
    <row r="12" spans="2:10" ht="15" x14ac:dyDescent="0.2">
      <c r="B12" s="731"/>
      <c r="C12" s="731"/>
      <c r="D12" s="137"/>
      <c r="E12" s="12" t="s">
        <v>1</v>
      </c>
      <c r="F12" s="14" t="s">
        <v>5</v>
      </c>
      <c r="G12" s="14"/>
      <c r="H12" s="25"/>
      <c r="I12" s="136"/>
      <c r="J12" s="7"/>
    </row>
    <row r="13" spans="2:10" ht="9.75" customHeight="1" thickBot="1" x14ac:dyDescent="0.25">
      <c r="B13" s="732"/>
      <c r="C13" s="732"/>
      <c r="D13" s="137"/>
      <c r="E13" s="14"/>
      <c r="F13" s="14"/>
      <c r="G13" s="14"/>
      <c r="H13" s="25"/>
      <c r="I13" s="136"/>
      <c r="J13" s="7"/>
    </row>
    <row r="14" spans="2:10" ht="21.95" customHeight="1" thickBot="1" x14ac:dyDescent="0.25">
      <c r="B14" s="732"/>
      <c r="C14" s="732"/>
      <c r="D14" s="137"/>
      <c r="E14" s="52" t="s">
        <v>0</v>
      </c>
      <c r="F14" s="90" t="s">
        <v>3</v>
      </c>
      <c r="G14" s="84" t="s">
        <v>4</v>
      </c>
      <c r="H14" s="53" t="s">
        <v>217</v>
      </c>
      <c r="I14" s="136"/>
      <c r="J14" s="7"/>
    </row>
    <row r="15" spans="2:10" ht="21.95" customHeight="1" x14ac:dyDescent="0.2">
      <c r="B15" s="16"/>
      <c r="C15" s="16"/>
      <c r="D15" s="137"/>
      <c r="E15" s="88">
        <v>1</v>
      </c>
      <c r="F15" s="92" t="s">
        <v>198</v>
      </c>
      <c r="G15" s="104">
        <v>22</v>
      </c>
      <c r="H15" s="89">
        <v>5</v>
      </c>
      <c r="I15" s="136"/>
      <c r="J15" s="7"/>
    </row>
    <row r="16" spans="2:10" ht="21.95" customHeight="1" x14ac:dyDescent="0.2">
      <c r="B16" s="16"/>
      <c r="C16" s="16"/>
      <c r="D16" s="137"/>
      <c r="E16" s="81">
        <v>2</v>
      </c>
      <c r="F16" s="91" t="s">
        <v>77</v>
      </c>
      <c r="G16" s="105">
        <v>18</v>
      </c>
      <c r="H16" s="82">
        <v>3</v>
      </c>
      <c r="I16" s="136"/>
      <c r="J16" s="7"/>
    </row>
    <row r="17" spans="2:10" ht="21.95" customHeight="1" thickBot="1" x14ac:dyDescent="0.25">
      <c r="B17" s="16"/>
      <c r="C17" s="16"/>
      <c r="D17" s="137"/>
      <c r="E17" s="301">
        <v>3</v>
      </c>
      <c r="F17" s="230" t="s">
        <v>48</v>
      </c>
      <c r="G17" s="302">
        <v>15</v>
      </c>
      <c r="H17" s="303">
        <v>2</v>
      </c>
      <c r="I17" s="136"/>
      <c r="J17" s="7"/>
    </row>
    <row r="18" spans="2:10" ht="8.25" customHeight="1" thickBot="1" x14ac:dyDescent="0.25">
      <c r="D18" s="138"/>
      <c r="E18" s="139"/>
      <c r="F18" s="139"/>
      <c r="G18" s="139"/>
      <c r="H18" s="139"/>
      <c r="I18" s="140"/>
    </row>
    <row r="19" spans="2:10" ht="15.75" thickTop="1" x14ac:dyDescent="0.2">
      <c r="D19" s="720"/>
      <c r="E19" s="721"/>
      <c r="F19" s="721"/>
      <c r="G19" s="721"/>
      <c r="H19" s="721"/>
      <c r="I19" s="721"/>
      <c r="J19" s="17"/>
    </row>
    <row r="20" spans="2:10" ht="15" x14ac:dyDescent="0.2">
      <c r="D20" s="720"/>
      <c r="E20" s="721"/>
      <c r="F20" s="721"/>
      <c r="G20" s="721"/>
      <c r="H20" s="721"/>
      <c r="I20" s="721"/>
      <c r="J20" s="17"/>
    </row>
    <row r="21" spans="2:10" ht="18" x14ac:dyDescent="0.25">
      <c r="E21" s="19"/>
      <c r="F21" s="19"/>
      <c r="G21" s="5"/>
      <c r="H21" s="4"/>
      <c r="I21" s="17"/>
      <c r="J21" s="17"/>
    </row>
    <row r="22" spans="2:10" ht="18" x14ac:dyDescent="0.25">
      <c r="E22" s="18"/>
      <c r="F22" s="19"/>
      <c r="G22" s="5"/>
      <c r="H22" s="2"/>
      <c r="I22" s="17"/>
      <c r="J22" s="17"/>
    </row>
    <row r="23" spans="2:10" ht="18" x14ac:dyDescent="0.25">
      <c r="E23" s="18"/>
      <c r="F23" s="19"/>
      <c r="G23" s="44"/>
      <c r="H23" s="2"/>
      <c r="I23" s="17"/>
      <c r="J23" s="17"/>
    </row>
    <row r="24" spans="2:10" ht="18" x14ac:dyDescent="0.25">
      <c r="E24" s="17"/>
      <c r="F24" s="18"/>
      <c r="G24" s="5"/>
      <c r="H24" s="2"/>
      <c r="I24" s="17"/>
      <c r="J24" s="17"/>
    </row>
    <row r="25" spans="2:10" ht="18" x14ac:dyDescent="0.25">
      <c r="E25" s="17"/>
      <c r="F25" s="18"/>
      <c r="G25" s="5"/>
      <c r="H25" s="2"/>
      <c r="I25" s="17"/>
      <c r="J25" s="17"/>
    </row>
    <row r="26" spans="2:10" ht="18" x14ac:dyDescent="0.2">
      <c r="E26" s="17"/>
      <c r="F26" s="17"/>
      <c r="G26" s="5"/>
      <c r="H26" s="4"/>
      <c r="I26" s="17"/>
      <c r="J26" s="17"/>
    </row>
    <row r="27" spans="2:10" ht="18" x14ac:dyDescent="0.2">
      <c r="E27" s="17"/>
      <c r="F27" s="17"/>
      <c r="G27" s="5"/>
      <c r="H27" s="4"/>
      <c r="I27" s="17"/>
      <c r="J27" s="17"/>
    </row>
    <row r="28" spans="2:10" x14ac:dyDescent="0.2">
      <c r="E28" s="17"/>
      <c r="F28" s="17"/>
      <c r="G28" s="17"/>
      <c r="H28" s="17"/>
      <c r="I28" s="17"/>
      <c r="J28" s="17"/>
    </row>
    <row r="29" spans="2:10" x14ac:dyDescent="0.2">
      <c r="E29" s="17"/>
      <c r="F29" s="17"/>
      <c r="G29" s="17"/>
      <c r="H29" s="17"/>
      <c r="I29" s="17"/>
      <c r="J29" s="17"/>
    </row>
    <row r="30" spans="2:10" x14ac:dyDescent="0.2">
      <c r="E30" s="17"/>
      <c r="F30" s="17"/>
      <c r="G30" s="17"/>
      <c r="H30" s="17"/>
      <c r="I30" s="17"/>
      <c r="J30" s="17"/>
    </row>
  </sheetData>
  <mergeCells count="10">
    <mergeCell ref="B13:C13"/>
    <mergeCell ref="B14:C14"/>
    <mergeCell ref="D19:I19"/>
    <mergeCell ref="D20:I20"/>
    <mergeCell ref="B5:E5"/>
    <mergeCell ref="G5:I5"/>
    <mergeCell ref="D7:I7"/>
    <mergeCell ref="E9:H9"/>
    <mergeCell ref="B10:C10"/>
    <mergeCell ref="B12:C12"/>
  </mergeCells>
  <pageMargins left="1.3779527559055118" right="0.19685039370078741" top="1.3779527559055118" bottom="0.98425196850393704" header="0.51181102362204722" footer="0.51181102362204722"/>
  <pageSetup paperSize="9" scale="14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SATURDAY FORMULA</vt:lpstr>
      <vt:lpstr>WED &amp; FRI FORMULA</vt:lpstr>
      <vt:lpstr>SATURDAY MEDAL FORMULA</vt:lpstr>
      <vt:lpstr>WED 03 JUL SUNDOWNER</vt:lpstr>
      <vt:lpstr>SAT 06 JUL MONTHLY MEDAL</vt:lpstr>
      <vt:lpstr>WED 10 JUL SUNDOWNER</vt:lpstr>
      <vt:lpstr>FRI 12 JUL SUNDOWNER</vt:lpstr>
      <vt:lpstr>SAT 13 JUL NELSON FINAL</vt:lpstr>
      <vt:lpstr>WED 17 JUL SUNDOWNER</vt:lpstr>
      <vt:lpstr>SAT 20 JUL 4B SFORD ALLIANCE</vt:lpstr>
      <vt:lpstr>WED 24 JUL SUNDOWNER</vt:lpstr>
      <vt:lpstr>FRI 26 JUL SUNDOWNER </vt:lpstr>
      <vt:lpstr>SAT 27 JUL IND STABLEFORD</vt:lpstr>
      <vt:lpstr>WED  31 JUL SUNDOWNER</vt:lpstr>
      <vt:lpstr>FRI 09 AUG BB SFORD XPLIER</vt:lpstr>
      <vt:lpstr>SAT 10 AUG MONTHLY MEDAL</vt:lpstr>
      <vt:lpstr>17 AUG IND STABLEFORD</vt:lpstr>
      <vt:lpstr>WED  21 AUG SUPER SUNDOWNER</vt:lpstr>
      <vt:lpstr>24 AUG BB MEDAL</vt:lpstr>
      <vt:lpstr>MONTHLY MEDAL LOG 2019</vt:lpstr>
      <vt:lpstr>2019 GY OMM 1234 QTR</vt:lpstr>
      <vt:lpstr>2019 GOLDEN YOLK OMM 2ND QTR</vt:lpstr>
      <vt:lpstr>2019 GOLDEN YLK OMM 3RD QTR</vt:lpstr>
      <vt:lpstr>GOLDEN YOLK FLYER</vt:lpstr>
      <vt:lpstr>2019 RSAM MEESTERS</vt:lpstr>
    </vt:vector>
  </TitlesOfParts>
  <Company>Malmesbury Golf Club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Jahne</dc:creator>
  <cp:lastModifiedBy>Henning van Meyeren</cp:lastModifiedBy>
  <cp:lastPrinted>2019-08-24T12:07:32Z</cp:lastPrinted>
  <dcterms:created xsi:type="dcterms:W3CDTF">2013-10-06T09:21:30Z</dcterms:created>
  <dcterms:modified xsi:type="dcterms:W3CDTF">2019-08-30T08:39:15Z</dcterms:modified>
</cp:coreProperties>
</file>