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5" yWindow="435" windowWidth="15225" windowHeight="12015" firstSheet="14" activeTab="14"/>
  </bookViews>
  <sheets>
    <sheet name="SATURDAY FORMULA" sheetId="116" state="hidden" r:id="rId1"/>
    <sheet name="WED &amp; FRI FORMULA" sheetId="136" state="hidden" r:id="rId2"/>
    <sheet name="SATURDAY MEDAL FORMULA" sheetId="300" state="hidden" r:id="rId3"/>
    <sheet name="WED 03 JUL SUNDOWNER" sheetId="369" r:id="rId4"/>
    <sheet name="SAT 06 JUL MONTHLY MEDAL" sheetId="346" r:id="rId5"/>
    <sheet name="WED 10 JUL SUNDOWNER" sheetId="370" r:id="rId6"/>
    <sheet name="FRI 12 JUL SUNDOWNER" sheetId="371" r:id="rId7"/>
    <sheet name="SAT 13 JUL NELSON FINAL" sheetId="375" r:id="rId8"/>
    <sheet name="WED 17 JUL SUNDOWNER" sheetId="373" r:id="rId9"/>
    <sheet name="FRI 19 JUL SUNDOWNER" sheetId="374" r:id="rId10"/>
    <sheet name="SAT 20 JUL 4B SFORD ALLIANCE" sheetId="372" r:id="rId11"/>
    <sheet name="WED 24 JUL SUNDOWNER" sheetId="377" r:id="rId12"/>
    <sheet name="FRI 26 JUL SUNDOWNER " sheetId="378" r:id="rId13"/>
    <sheet name="SAT 27 JUL IND STABLEFORD" sheetId="379" r:id="rId14"/>
    <sheet name="WED  31 JUL SUNDOWNER" sheetId="382" r:id="rId15"/>
    <sheet name="SAT 03 AUG 4B SFORD ALL PROGRAT" sheetId="358" r:id="rId16"/>
    <sheet name="FRI 09 AUG BB SFORD XPLIER" sheetId="381" r:id="rId17"/>
    <sheet name="SAT 10 AUG MONTHLY MEDAL" sheetId="380" r:id="rId18"/>
    <sheet name="MONTHLY MEDAL LOG 2019" sheetId="349" r:id="rId19"/>
    <sheet name="2019 GY OMM 1234 QTR" sheetId="331" r:id="rId20"/>
    <sheet name="2019 GOLDEN YOLK OMM 2ND QTR" sheetId="337" r:id="rId21"/>
    <sheet name="2019 GOLDEN YOLK OMM 3RD QTR" sheetId="368" r:id="rId22"/>
    <sheet name="GOLDEN YOLK FLYER" sheetId="325" r:id="rId23"/>
    <sheet name="2019 RSAM MEESTERS" sheetId="361" r:id="rId24"/>
  </sheets>
  <calcPr calcId="145621"/>
</workbook>
</file>

<file path=xl/calcChain.xml><?xml version="1.0" encoding="utf-8"?>
<calcChain xmlns="http://schemas.openxmlformats.org/spreadsheetml/2006/main">
  <c r="AB55" i="349" l="1"/>
  <c r="AB56" i="349"/>
  <c r="AB51" i="349"/>
  <c r="AB53" i="349"/>
  <c r="AB54" i="349"/>
  <c r="AB43" i="349"/>
  <c r="P36" i="368"/>
  <c r="P133" i="368"/>
  <c r="AT61" i="331"/>
  <c r="AG61" i="331"/>
  <c r="R61" i="331"/>
  <c r="AG74" i="331"/>
  <c r="R74" i="331"/>
  <c r="AG60" i="331"/>
  <c r="AT60" i="331"/>
  <c r="P47" i="368" l="1"/>
  <c r="AT74" i="331"/>
  <c r="P113" i="368"/>
  <c r="R98" i="331"/>
  <c r="R130" i="331"/>
  <c r="P78" i="368"/>
  <c r="P79" i="368"/>
  <c r="P30" i="368"/>
  <c r="P55" i="368"/>
  <c r="P87" i="368"/>
  <c r="P54" i="368"/>
  <c r="P88" i="368"/>
  <c r="P98" i="368"/>
  <c r="P89" i="368"/>
  <c r="P90" i="368"/>
  <c r="P99" i="368"/>
  <c r="P12" i="368"/>
  <c r="P100" i="368"/>
  <c r="P86" i="368"/>
  <c r="P60" i="368"/>
  <c r="P92" i="368"/>
  <c r="P93" i="368"/>
  <c r="P103" i="368"/>
  <c r="P27" i="368"/>
  <c r="P13" i="368"/>
  <c r="P81" i="368"/>
  <c r="P44" i="368"/>
  <c r="P82" i="368"/>
  <c r="P46" i="368"/>
  <c r="P83" i="368"/>
  <c r="P84" i="368"/>
  <c r="P57" i="368"/>
  <c r="P21" i="368"/>
  <c r="P26" i="368"/>
  <c r="P16" i="368"/>
  <c r="P107" i="368"/>
  <c r="P85" i="368"/>
  <c r="P20" i="368"/>
  <c r="P61" i="368"/>
  <c r="P62" i="368"/>
  <c r="P58" i="368"/>
  <c r="P11" i="368"/>
  <c r="P95" i="368"/>
  <c r="P108" i="368"/>
  <c r="P37" i="368"/>
  <c r="P80" i="368"/>
  <c r="P97" i="368"/>
  <c r="P110" i="368"/>
  <c r="P23" i="368"/>
  <c r="P111" i="368"/>
  <c r="P66" i="368"/>
  <c r="P48" i="368"/>
  <c r="P41" i="368"/>
  <c r="P8" i="368"/>
  <c r="P31" i="368"/>
  <c r="P112" i="368"/>
  <c r="P18" i="368"/>
  <c r="P114" i="368"/>
  <c r="P7" i="368"/>
  <c r="P101" i="368"/>
  <c r="P102" i="368"/>
  <c r="P14" i="368"/>
  <c r="P115" i="368"/>
  <c r="P116" i="368"/>
  <c r="P91" i="368"/>
  <c r="P67" i="368"/>
  <c r="P117" i="368"/>
  <c r="P68" i="368"/>
  <c r="P118" i="368"/>
  <c r="P49" i="368"/>
  <c r="P43" i="368"/>
  <c r="P119" i="368"/>
  <c r="P120" i="368"/>
  <c r="P121" i="368"/>
  <c r="P122" i="368"/>
  <c r="P123" i="368"/>
  <c r="P124" i="368"/>
  <c r="P39" i="368"/>
  <c r="P45" i="368"/>
  <c r="P28" i="368"/>
  <c r="P69" i="368"/>
  <c r="P70" i="368"/>
  <c r="P104" i="368"/>
  <c r="P105" i="368"/>
  <c r="P63" i="368"/>
  <c r="P71" i="368"/>
  <c r="P72" i="368"/>
  <c r="P125" i="368"/>
  <c r="P126" i="368"/>
  <c r="P32" i="368"/>
  <c r="P17" i="368"/>
  <c r="P33" i="368"/>
  <c r="P34" i="368"/>
  <c r="P127" i="368"/>
  <c r="P128" i="368"/>
  <c r="P24" i="368"/>
  <c r="P129" i="368"/>
  <c r="P10" i="368"/>
  <c r="P130" i="368"/>
  <c r="P35" i="368"/>
  <c r="P50" i="368"/>
  <c r="P42" i="368"/>
  <c r="P73" i="368"/>
  <c r="P51" i="368"/>
  <c r="P106" i="368"/>
  <c r="P38" i="368"/>
  <c r="P64" i="368"/>
  <c r="P15" i="368"/>
  <c r="P74" i="368"/>
  <c r="P9" i="368"/>
  <c r="P75" i="368"/>
  <c r="P131" i="368"/>
  <c r="P94" i="368"/>
  <c r="P40" i="368"/>
  <c r="P132" i="368"/>
  <c r="P65" i="368"/>
  <c r="P59" i="368"/>
  <c r="P22" i="368"/>
  <c r="P76" i="368"/>
  <c r="P29" i="368"/>
  <c r="P52" i="368"/>
  <c r="P19" i="368"/>
  <c r="P56" i="368"/>
  <c r="P25" i="368"/>
  <c r="P96" i="368"/>
  <c r="P109" i="368"/>
  <c r="P53" i="368"/>
  <c r="P77" i="368"/>
  <c r="R7" i="337"/>
  <c r="R8" i="337"/>
  <c r="R9" i="337"/>
  <c r="R10" i="337"/>
  <c r="R11" i="337"/>
  <c r="R12" i="337"/>
  <c r="R13" i="337"/>
  <c r="R14" i="337"/>
  <c r="R15" i="337"/>
  <c r="R16" i="337"/>
  <c r="R17" i="337"/>
  <c r="R18" i="337"/>
  <c r="R19" i="337"/>
  <c r="R20" i="337"/>
  <c r="R21" i="337"/>
  <c r="R22" i="337"/>
  <c r="R23" i="337"/>
  <c r="R24" i="337"/>
  <c r="R25" i="337"/>
  <c r="R26" i="337"/>
  <c r="R27" i="337"/>
  <c r="R28" i="337"/>
  <c r="R29" i="337"/>
  <c r="R30" i="337"/>
  <c r="R31" i="337"/>
  <c r="R32" i="337"/>
  <c r="R33" i="337"/>
  <c r="R34" i="337"/>
  <c r="R35" i="337"/>
  <c r="R36" i="337"/>
  <c r="R37" i="337"/>
  <c r="R38" i="337"/>
  <c r="R39" i="337"/>
  <c r="R40" i="337"/>
  <c r="R41" i="337"/>
  <c r="R42" i="337"/>
  <c r="R43" i="337"/>
  <c r="R44" i="337"/>
  <c r="R45" i="337"/>
  <c r="R46" i="337"/>
  <c r="R47" i="337"/>
  <c r="R48" i="337"/>
  <c r="R49" i="337"/>
  <c r="R50" i="337"/>
  <c r="R51" i="337"/>
  <c r="R52" i="337"/>
  <c r="R53" i="337"/>
  <c r="R54" i="337"/>
  <c r="R55" i="337"/>
  <c r="R56" i="337"/>
  <c r="R57" i="337"/>
  <c r="R58" i="337"/>
  <c r="R59" i="337"/>
  <c r="R60" i="337"/>
  <c r="R61" i="337"/>
  <c r="R62" i="337"/>
  <c r="R63" i="337"/>
  <c r="R64" i="337"/>
  <c r="R65" i="337"/>
  <c r="R66" i="337"/>
  <c r="R67" i="337"/>
  <c r="R68" i="337"/>
  <c r="R69" i="337"/>
  <c r="R70" i="337"/>
  <c r="R71" i="337"/>
  <c r="R72" i="337"/>
  <c r="R73" i="337"/>
  <c r="R74" i="337"/>
  <c r="R75" i="337"/>
  <c r="R76" i="337"/>
  <c r="R77" i="337"/>
  <c r="R78" i="337"/>
  <c r="R79" i="337"/>
  <c r="R80" i="337"/>
  <c r="R81" i="337"/>
  <c r="R82" i="337"/>
  <c r="R83" i="337"/>
  <c r="R84" i="337"/>
  <c r="R85" i="337"/>
  <c r="R86" i="337"/>
  <c r="R87" i="337"/>
  <c r="R88" i="337"/>
  <c r="R89" i="337"/>
  <c r="R90" i="337"/>
  <c r="R91" i="337"/>
  <c r="R92" i="337"/>
  <c r="R93" i="337"/>
  <c r="R94" i="337"/>
  <c r="R95" i="337"/>
  <c r="R96" i="337"/>
  <c r="R97" i="337"/>
  <c r="R98" i="337"/>
  <c r="R99" i="337"/>
  <c r="R100" i="337"/>
  <c r="R101" i="337"/>
  <c r="R102" i="337"/>
  <c r="R103" i="337"/>
  <c r="R104" i="337"/>
  <c r="R105" i="337"/>
  <c r="R106" i="337"/>
  <c r="R108" i="337"/>
  <c r="R109" i="337"/>
  <c r="R110" i="337"/>
  <c r="R111" i="337"/>
  <c r="R112" i="337"/>
  <c r="R113" i="337"/>
  <c r="R115" i="337"/>
  <c r="R117" i="337"/>
  <c r="R118" i="337"/>
  <c r="R119" i="337"/>
  <c r="R120" i="337"/>
  <c r="R121" i="337"/>
  <c r="R122" i="337"/>
  <c r="R123" i="337"/>
  <c r="R124" i="337"/>
  <c r="R125" i="337"/>
  <c r="R126" i="337"/>
  <c r="R127" i="337"/>
  <c r="R128" i="337"/>
  <c r="R129" i="337"/>
  <c r="R130" i="337"/>
  <c r="R112" i="331"/>
  <c r="AG112" i="331"/>
  <c r="AT112" i="331"/>
  <c r="R105" i="331"/>
  <c r="AG105" i="331"/>
  <c r="AT105" i="331"/>
  <c r="R63" i="331"/>
  <c r="AG63" i="331"/>
  <c r="AT63" i="331"/>
  <c r="R77" i="331"/>
  <c r="AG77" i="331"/>
  <c r="AT77" i="331"/>
  <c r="R119" i="331"/>
  <c r="AG119" i="331"/>
  <c r="AT119" i="331"/>
  <c r="R81" i="331"/>
  <c r="AG81" i="331"/>
  <c r="AT81" i="331"/>
  <c r="R53" i="331"/>
  <c r="AG53" i="331"/>
  <c r="AT53" i="331"/>
  <c r="R68" i="331"/>
  <c r="AG68" i="331"/>
  <c r="AT68" i="331"/>
  <c r="R110" i="331"/>
  <c r="AG110" i="331"/>
  <c r="AT110" i="331"/>
  <c r="R126" i="331"/>
  <c r="AG126" i="331"/>
  <c r="AT126" i="331"/>
  <c r="R17" i="331"/>
  <c r="AG17" i="331"/>
  <c r="AT17" i="331"/>
  <c r="R24" i="331"/>
  <c r="AG24" i="331"/>
  <c r="AT24" i="331"/>
  <c r="R80" i="331"/>
  <c r="AG80" i="331"/>
  <c r="AT80" i="331"/>
  <c r="R47" i="331"/>
  <c r="AG47" i="331"/>
  <c r="AT47" i="331"/>
  <c r="R88" i="331"/>
  <c r="AG88" i="331"/>
  <c r="AT88" i="331"/>
  <c r="R117" i="331"/>
  <c r="AG117" i="331"/>
  <c r="AT117" i="331"/>
  <c r="R51" i="331"/>
  <c r="AG51" i="331"/>
  <c r="AT51" i="331"/>
  <c r="R106" i="331"/>
  <c r="AG106" i="331"/>
  <c r="AT106" i="331"/>
  <c r="R14" i="331"/>
  <c r="AG14" i="331"/>
  <c r="AT14" i="331"/>
  <c r="R7" i="331"/>
  <c r="AG7" i="331"/>
  <c r="AT7" i="331"/>
  <c r="R12" i="331"/>
  <c r="AG12" i="331"/>
  <c r="AT12" i="331"/>
  <c r="R129" i="331"/>
  <c r="AG129" i="331"/>
  <c r="AT129" i="331"/>
  <c r="R42" i="331"/>
  <c r="AG42" i="331"/>
  <c r="AT42" i="331"/>
  <c r="R37" i="331"/>
  <c r="AG37" i="331"/>
  <c r="AT37" i="331"/>
  <c r="R85" i="331"/>
  <c r="AG85" i="331"/>
  <c r="AT85" i="331"/>
  <c r="R90" i="331"/>
  <c r="AG90" i="331"/>
  <c r="AT90" i="331"/>
  <c r="R122" i="331"/>
  <c r="AG122" i="331"/>
  <c r="AT122" i="331"/>
  <c r="R30" i="331"/>
  <c r="AG30" i="331"/>
  <c r="AT30" i="331"/>
  <c r="R96" i="331"/>
  <c r="AG96" i="331"/>
  <c r="AT96" i="331"/>
  <c r="R28" i="331"/>
  <c r="AG28" i="331"/>
  <c r="AT28" i="331"/>
  <c r="R109" i="331"/>
  <c r="AG109" i="331"/>
  <c r="AT109" i="331"/>
  <c r="R128" i="331"/>
  <c r="AG128" i="331"/>
  <c r="AT128" i="331"/>
  <c r="R132" i="331"/>
  <c r="AG132" i="331"/>
  <c r="AT132" i="331"/>
  <c r="AG98" i="331"/>
  <c r="AT98" i="331"/>
  <c r="AG130" i="331"/>
  <c r="AT130" i="331"/>
  <c r="R97" i="331"/>
  <c r="AG97" i="331"/>
  <c r="AT97" i="331"/>
  <c r="R95" i="331"/>
  <c r="AG95" i="331"/>
  <c r="AT95" i="331"/>
  <c r="R115" i="331"/>
  <c r="AG115" i="331"/>
  <c r="AT115" i="331"/>
  <c r="R66" i="331"/>
  <c r="AG66" i="331"/>
  <c r="AT66" i="331"/>
  <c r="R29" i="331"/>
  <c r="AG29" i="331"/>
  <c r="AT29" i="331"/>
  <c r="R38" i="331"/>
  <c r="AG38" i="331"/>
  <c r="AT38" i="331"/>
  <c r="R121" i="331"/>
  <c r="AG121" i="331"/>
  <c r="AT121" i="331"/>
  <c r="R107" i="331"/>
  <c r="AG107" i="331"/>
  <c r="AT107" i="331"/>
  <c r="R104" i="331"/>
  <c r="AG104" i="331"/>
  <c r="AT104" i="331"/>
  <c r="R116" i="331"/>
  <c r="AG116" i="331"/>
  <c r="AT116" i="331"/>
  <c r="R123" i="331"/>
  <c r="AG123" i="331"/>
  <c r="AT123" i="331"/>
  <c r="R75" i="331"/>
  <c r="AG75" i="331"/>
  <c r="AT75" i="331"/>
  <c r="R8" i="331"/>
  <c r="AG8" i="331"/>
  <c r="AT8" i="331"/>
  <c r="R70" i="331"/>
  <c r="AG70" i="331"/>
  <c r="AT70" i="331"/>
  <c r="R120" i="331"/>
  <c r="AG120" i="331"/>
  <c r="AT120" i="331"/>
  <c r="R125" i="331"/>
  <c r="AG125" i="331"/>
  <c r="AT125" i="331"/>
  <c r="R118" i="331"/>
  <c r="AG118" i="331"/>
  <c r="AT118" i="331"/>
  <c r="R100" i="331"/>
  <c r="AG100" i="331"/>
  <c r="AT100" i="331"/>
  <c r="R20" i="331"/>
  <c r="AG20" i="331"/>
  <c r="AT20" i="331"/>
  <c r="R62" i="331"/>
  <c r="AG62" i="331"/>
  <c r="AT62" i="331"/>
  <c r="R9" i="331"/>
  <c r="AG9" i="331"/>
  <c r="AT9" i="331"/>
  <c r="R44" i="331"/>
  <c r="AG44" i="331"/>
  <c r="AT44" i="331"/>
  <c r="R64" i="331"/>
  <c r="AG64" i="331"/>
  <c r="AT64" i="331"/>
  <c r="R58" i="331"/>
  <c r="AG58" i="331"/>
  <c r="AT58" i="331"/>
  <c r="R92" i="331"/>
  <c r="AG92" i="331"/>
  <c r="AT92" i="331"/>
  <c r="R13" i="331"/>
  <c r="AG13" i="331"/>
  <c r="AT13" i="331"/>
  <c r="R31" i="331"/>
  <c r="AG31" i="331"/>
  <c r="AT31" i="331"/>
  <c r="R111" i="331"/>
  <c r="AG111" i="331"/>
  <c r="AT111" i="331"/>
  <c r="R27" i="331"/>
  <c r="AG27" i="331"/>
  <c r="AT27" i="331"/>
  <c r="R65" i="331"/>
  <c r="AG65" i="331"/>
  <c r="AT65" i="331"/>
  <c r="R35" i="331"/>
  <c r="AG35" i="331"/>
  <c r="AT35" i="331"/>
  <c r="R127" i="331"/>
  <c r="AG127" i="331"/>
  <c r="AT127" i="331"/>
  <c r="R15" i="331"/>
  <c r="AG15" i="331"/>
  <c r="AT15" i="331"/>
  <c r="R108" i="331"/>
  <c r="AG108" i="331"/>
  <c r="AT108" i="331"/>
  <c r="R93" i="331"/>
  <c r="AG93" i="331"/>
  <c r="AT93" i="331"/>
  <c r="R50" i="331"/>
  <c r="AG50" i="331"/>
  <c r="AT50" i="331"/>
  <c r="R86" i="331"/>
  <c r="AG86" i="331"/>
  <c r="AT86" i="331"/>
  <c r="R94" i="331"/>
  <c r="AG94" i="331"/>
  <c r="AT94" i="331"/>
  <c r="AU128" i="331" s="1"/>
  <c r="R19" i="331"/>
  <c r="AG19" i="331"/>
  <c r="AT19" i="331"/>
  <c r="R41" i="331"/>
  <c r="AG41" i="331"/>
  <c r="AT41" i="331"/>
  <c r="R89" i="331"/>
  <c r="AG89" i="331"/>
  <c r="AT89" i="331"/>
  <c r="R102" i="331"/>
  <c r="AG102" i="331"/>
  <c r="AT102" i="331"/>
  <c r="R39" i="331"/>
  <c r="AG39" i="331"/>
  <c r="AT39" i="331"/>
  <c r="R43" i="331"/>
  <c r="AG43" i="331"/>
  <c r="AT43" i="331"/>
  <c r="R48" i="331"/>
  <c r="AG48" i="331"/>
  <c r="AT48" i="331"/>
  <c r="R59" i="331"/>
  <c r="AG59" i="331"/>
  <c r="AT59" i="331"/>
  <c r="R83" i="331"/>
  <c r="AG83" i="331"/>
  <c r="AT83" i="331"/>
  <c r="R26" i="331"/>
  <c r="AG26" i="331"/>
  <c r="AT26" i="331"/>
  <c r="R36" i="331"/>
  <c r="AG36" i="331"/>
  <c r="AT36" i="331"/>
  <c r="R72" i="331"/>
  <c r="AG72" i="331"/>
  <c r="AT72" i="331"/>
  <c r="AU94" i="331" s="1"/>
  <c r="R103" i="331"/>
  <c r="AG103" i="331"/>
  <c r="AT103" i="331"/>
  <c r="R10" i="331"/>
  <c r="AG10" i="331"/>
  <c r="AT10" i="331"/>
  <c r="R45" i="331"/>
  <c r="AG45" i="331"/>
  <c r="AT45" i="331"/>
  <c r="R73" i="331"/>
  <c r="AG73" i="331"/>
  <c r="AT73" i="331"/>
  <c r="AU98" i="331" s="1"/>
  <c r="R76" i="331"/>
  <c r="AG76" i="331"/>
  <c r="AT76" i="331"/>
  <c r="R99" i="331"/>
  <c r="AG99" i="331"/>
  <c r="AT99" i="331"/>
  <c r="R114" i="331"/>
  <c r="AG114" i="331"/>
  <c r="AT114" i="331"/>
  <c r="R22" i="331"/>
  <c r="AG22" i="331"/>
  <c r="AT22" i="331"/>
  <c r="R25" i="331"/>
  <c r="AG25" i="331"/>
  <c r="AT25" i="331"/>
  <c r="R82" i="331"/>
  <c r="AG82" i="331"/>
  <c r="AT82" i="331"/>
  <c r="R87" i="331"/>
  <c r="AG87" i="331"/>
  <c r="AT87" i="331"/>
  <c r="R101" i="331"/>
  <c r="AG101" i="331"/>
  <c r="AT101" i="331"/>
  <c r="AU100" i="331" s="1"/>
  <c r="AG84" i="331"/>
  <c r="AT84" i="331"/>
  <c r="R21" i="331"/>
  <c r="AG21" i="331"/>
  <c r="AU106" i="331" s="1"/>
  <c r="AT21" i="331"/>
  <c r="R23" i="331"/>
  <c r="AG23" i="331"/>
  <c r="AT23" i="331"/>
  <c r="AU107" i="331" s="1"/>
  <c r="R34" i="331"/>
  <c r="AG34" i="331"/>
  <c r="AT34" i="331"/>
  <c r="AG52" i="331"/>
  <c r="AT52" i="331"/>
  <c r="R57" i="331"/>
  <c r="AG57" i="331"/>
  <c r="AT57" i="331"/>
  <c r="R67" i="331"/>
  <c r="AG67" i="331"/>
  <c r="AT67" i="331"/>
  <c r="AG18" i="331"/>
  <c r="AU114" i="331" s="1"/>
  <c r="AT18" i="331"/>
  <c r="R32" i="331"/>
  <c r="AG32" i="331"/>
  <c r="AT32" i="331"/>
  <c r="R40" i="331"/>
  <c r="AG40" i="331"/>
  <c r="AT40" i="331"/>
  <c r="R46" i="331"/>
  <c r="AG46" i="331"/>
  <c r="AT46" i="331"/>
  <c r="AU96" i="331" s="1"/>
  <c r="AG54" i="331"/>
  <c r="AT54" i="331"/>
  <c r="R55" i="331"/>
  <c r="AG55" i="331"/>
  <c r="AT55" i="331"/>
  <c r="R56" i="331"/>
  <c r="AG56" i="331"/>
  <c r="AT56" i="331"/>
  <c r="R78" i="331"/>
  <c r="AG78" i="331"/>
  <c r="AT78" i="331"/>
  <c r="R124" i="331"/>
  <c r="AG124" i="331"/>
  <c r="AT124" i="331"/>
  <c r="R131" i="331"/>
  <c r="AG131" i="331"/>
  <c r="AT131" i="331"/>
  <c r="R133" i="331"/>
  <c r="AG133" i="331"/>
  <c r="AT133" i="331"/>
  <c r="AG11" i="331"/>
  <c r="AT11" i="331"/>
  <c r="AG16" i="331"/>
  <c r="AT16" i="331"/>
  <c r="AG33" i="331"/>
  <c r="AT33" i="331"/>
  <c r="AG49" i="331"/>
  <c r="AT49" i="331"/>
  <c r="AG69" i="331"/>
  <c r="AT69" i="331"/>
  <c r="R71" i="331"/>
  <c r="AG71" i="331"/>
  <c r="AT71" i="331"/>
  <c r="AG79" i="331"/>
  <c r="AT79" i="331"/>
  <c r="AG91" i="331"/>
  <c r="AT91" i="331"/>
  <c r="R113" i="331"/>
  <c r="AG113" i="331"/>
  <c r="AT113" i="331"/>
  <c r="AB15" i="349"/>
  <c r="AB13" i="349"/>
  <c r="AB14" i="349"/>
  <c r="AB17" i="349"/>
  <c r="AB18" i="349"/>
  <c r="AB19" i="349"/>
  <c r="AB20" i="349"/>
  <c r="AB21" i="349"/>
  <c r="AB22" i="349"/>
  <c r="AB24" i="349"/>
  <c r="AB16" i="349"/>
  <c r="AB26" i="349"/>
  <c r="AB27" i="349"/>
  <c r="AB28" i="349"/>
  <c r="AB29" i="349"/>
  <c r="AB30" i="349"/>
  <c r="AB32" i="349"/>
  <c r="AB33" i="349"/>
  <c r="AB34" i="349"/>
  <c r="AB25" i="349"/>
  <c r="AB35" i="349"/>
  <c r="AB36" i="349"/>
  <c r="AB23" i="349"/>
  <c r="AB37" i="349"/>
  <c r="AB38" i="349"/>
  <c r="AB39" i="349"/>
  <c r="AB40" i="349"/>
  <c r="AB41" i="349"/>
  <c r="AB42" i="349"/>
  <c r="AB44" i="349"/>
  <c r="AB45" i="349"/>
  <c r="AB46" i="349"/>
  <c r="AB47" i="349"/>
  <c r="AB48" i="349"/>
  <c r="AB49" i="349"/>
  <c r="AB31" i="349"/>
  <c r="AB50" i="349"/>
  <c r="AB52" i="349"/>
  <c r="AB57" i="349"/>
  <c r="AB58" i="349"/>
  <c r="AB59" i="349"/>
  <c r="AB60" i="349"/>
  <c r="AB61" i="349"/>
  <c r="AB62" i="349"/>
  <c r="AB63" i="349"/>
  <c r="AB64" i="349"/>
  <c r="AB65" i="349"/>
  <c r="AB66" i="349"/>
  <c r="AB67" i="349"/>
  <c r="AB68" i="349"/>
  <c r="AB69" i="349"/>
  <c r="E5" i="300"/>
  <c r="E6" i="300" s="1"/>
  <c r="E7" i="300" s="1"/>
  <c r="E8" i="300" s="1"/>
  <c r="I16" i="136"/>
  <c r="I17" i="136" s="1"/>
  <c r="I18" i="136" s="1"/>
  <c r="I19" i="136" s="1"/>
  <c r="I20" i="136" s="1"/>
  <c r="E5" i="116"/>
  <c r="E6" i="116"/>
  <c r="E7" i="116" s="1"/>
  <c r="E8" i="116" s="1"/>
  <c r="G12" i="116"/>
  <c r="AU102" i="331"/>
  <c r="AU104" i="331"/>
  <c r="AU91" i="331"/>
  <c r="AU85" i="331"/>
  <c r="AU64" i="331"/>
  <c r="AU56" i="331"/>
  <c r="AU61" i="331"/>
  <c r="AU44" i="331"/>
  <c r="AU48" i="331"/>
  <c r="AU42" i="331"/>
  <c r="AU34" i="331"/>
  <c r="AU41" i="331"/>
  <c r="AU35" i="331"/>
  <c r="AU13" i="331"/>
  <c r="AU65" i="331"/>
  <c r="AU68" i="331"/>
  <c r="AU18" i="331"/>
  <c r="AU58" i="331"/>
  <c r="AU49" i="331"/>
  <c r="AU45" i="331"/>
  <c r="AU43" i="331"/>
  <c r="AU37" i="331"/>
  <c r="AU31" i="331"/>
  <c r="AU10" i="331"/>
  <c r="AU9" i="331"/>
  <c r="AU126" i="331"/>
  <c r="AU120" i="331"/>
  <c r="AU109" i="331"/>
  <c r="AU80" i="331"/>
  <c r="AU97" i="331"/>
  <c r="AU92" i="331"/>
  <c r="AU89" i="331"/>
  <c r="AU87" i="331"/>
  <c r="AU84" i="331"/>
  <c r="AU82" i="331"/>
  <c r="AU79" i="331"/>
  <c r="AU78" i="331"/>
  <c r="AU76" i="331"/>
  <c r="AU67" i="331"/>
  <c r="AU74" i="331"/>
  <c r="AU62" i="331"/>
  <c r="AU33" i="331"/>
  <c r="AU38" i="331"/>
  <c r="AU29" i="331"/>
  <c r="AU26" i="331"/>
  <c r="AU21" i="331"/>
  <c r="AU22" i="331"/>
  <c r="AU17" i="331"/>
  <c r="AU12" i="331"/>
  <c r="AU69" i="331"/>
  <c r="AU60" i="331"/>
  <c r="AU57" i="331"/>
  <c r="AU55" i="331"/>
  <c r="AU47" i="331"/>
  <c r="AU50" i="331"/>
  <c r="AU16" i="331"/>
  <c r="AU39" i="331"/>
  <c r="AU7" i="331"/>
  <c r="AU81" i="331"/>
  <c r="AU75" i="331"/>
  <c r="AU70" i="331"/>
  <c r="AU53" i="331"/>
  <c r="AU115" i="331"/>
  <c r="AU93" i="331"/>
  <c r="AU83" i="331"/>
  <c r="AU73" i="331"/>
  <c r="AU72" i="331"/>
  <c r="AU63" i="331"/>
  <c r="AU46" i="331"/>
  <c r="AU36" i="331"/>
  <c r="AU24" i="331"/>
  <c r="AU15" i="331"/>
  <c r="AU101" i="331" l="1"/>
  <c r="AU11" i="331"/>
  <c r="AU123" i="331"/>
  <c r="AU129" i="331"/>
  <c r="AU125" i="331"/>
  <c r="AU113" i="331"/>
  <c r="AU124" i="331"/>
  <c r="AU118" i="331"/>
  <c r="AU117" i="331"/>
  <c r="AU105" i="331"/>
  <c r="AU54" i="331"/>
  <c r="AU32" i="331"/>
  <c r="AU28" i="331"/>
  <c r="AU132" i="331"/>
  <c r="AU130" i="331"/>
  <c r="AU111" i="331"/>
  <c r="AU121" i="331"/>
  <c r="AU119" i="331"/>
  <c r="AU99" i="331"/>
  <c r="AU131" i="331"/>
  <c r="AU90" i="331"/>
  <c r="AU88" i="331"/>
  <c r="AU86" i="331"/>
  <c r="AU77" i="331"/>
  <c r="AU71" i="331"/>
  <c r="AU59" i="331"/>
  <c r="AU52" i="331"/>
  <c r="AU27" i="331"/>
  <c r="AU30" i="331"/>
  <c r="AU25" i="331"/>
  <c r="AU20" i="331"/>
  <c r="AU19" i="331"/>
  <c r="AU14" i="331"/>
  <c r="AU8" i="331"/>
  <c r="AU110" i="331"/>
  <c r="AU133" i="331"/>
  <c r="AU122" i="331"/>
  <c r="AU116" i="331"/>
  <c r="AU103" i="331"/>
  <c r="AU108" i="331"/>
  <c r="AU95" i="331"/>
  <c r="AU66" i="331"/>
  <c r="AU51" i="331"/>
  <c r="AU40" i="331"/>
  <c r="AU23" i="331"/>
  <c r="AU112" i="331"/>
</calcChain>
</file>

<file path=xl/comments1.xml><?xml version="1.0" encoding="utf-8"?>
<comments xmlns="http://schemas.openxmlformats.org/spreadsheetml/2006/main">
  <authors>
    <author>Club Manager</author>
  </authors>
  <commentList>
    <comment ref="L24" authorId="0">
      <text>
        <r>
          <rPr>
            <b/>
            <sz val="9"/>
            <color indexed="81"/>
            <rFont val="Tahoma"/>
            <family val="2"/>
          </rPr>
          <t>Club Manager:</t>
        </r>
        <r>
          <rPr>
            <sz val="9"/>
            <color indexed="81"/>
            <rFont val="Tahoma"/>
            <family val="2"/>
          </rPr>
          <t xml:space="preserve">
19 Jan R190   R190
26 Jan R210   R400
02 Feb R140  R540
09 Feb No Jackpot
16 Feb R210  R750
23 Feb R90   R840
02 Mar R210 R1050
09 Mar R290 R1340
Won by Roscoe Liedemann on 12pts
16 Mar R200  R200
21 Mar   R60  R260
23 Mar   R60  R320
30 Mar  R260 R580
Won by Thys Esterhuizen on 12 pts
06 Apr  R80  R80
20 Apr  R90  R170
22 Apr  No Jackpots taken
27 Apr  R180 R350
Won by Josef de Beer on 12 pts
01 May R110 R110
04 May R230 R340
11 May R240 R580
18 May R270 R850
25 May No Jackpot (Swartland Bond)
01 Jun R270 R1070 
08 Jun R110 R1180
Won by Johann Ackerman on 12 pts
15 Jun R180  R180
17 June No Jackpot taken
22 Jun R60   R240
29 Jun R250 R490
06 Jul  R310 R800</t>
        </r>
      </text>
    </comment>
  </commentList>
</comments>
</file>

<file path=xl/comments2.xml><?xml version="1.0" encoding="utf-8"?>
<comments xmlns="http://schemas.openxmlformats.org/spreadsheetml/2006/main">
  <authors>
    <author>Club Manager</author>
  </authors>
  <commentList>
    <comment ref="G19" authorId="0">
      <text>
        <r>
          <rPr>
            <b/>
            <sz val="9"/>
            <color indexed="81"/>
            <rFont val="Tahoma"/>
            <family val="2"/>
          </rPr>
          <t>Club Manager:</t>
        </r>
        <r>
          <rPr>
            <sz val="9"/>
            <color indexed="81"/>
            <rFont val="Tahoma"/>
            <family val="2"/>
          </rPr>
          <t xml:space="preserve">
19 Jan R190   R190
26 Jan R210   R400
02 Feb R140  R540
09 Feb No Jackpot
16 Feb R210  R750
23 Feb R90   R840
02 Mar R210 R1050
09 Mar R290 R1340
Won by Roscoe Liedemann on 12pts
16 Mar R200  R200
21 Mar   R60  R260
23 Mar   R60  R320
30 Mar  R260 R580
Won by Thys Esterhuizen on 12 pts
06 Apr  R80  R80
20 Apr  R90  R170
22 Apr  No Jackpots taken
27 Apr  R180 R350
Won by Josef de Beer on 12 pts
01 May R110 R110
04 May R230 R340
11 May R240 R580
18 May R270 R850
25 May No Jackpot (Swartland Bond)
01 Jun R270 R1070 
08 Jun R110 R1180
Won by Johann Ackerman on 12 pts
15 Jun R180  R180
17 Jun No Jackpots taken
22 Jun R60   R240
29 Jun R250 R490
06 Jul  R310 R800
13 Jul No Jackpot
(Nelson Final)
20 Jul  R150 R950</t>
        </r>
      </text>
    </comment>
  </commentList>
</comments>
</file>

<file path=xl/comments3.xml><?xml version="1.0" encoding="utf-8"?>
<comments xmlns="http://schemas.openxmlformats.org/spreadsheetml/2006/main">
  <authors>
    <author>Club Manager</author>
  </authors>
  <commentList>
    <comment ref="G22" authorId="0">
      <text>
        <r>
          <rPr>
            <b/>
            <sz val="9"/>
            <color indexed="81"/>
            <rFont val="Tahoma"/>
            <family val="2"/>
          </rPr>
          <t>Club Manager:</t>
        </r>
        <r>
          <rPr>
            <sz val="9"/>
            <color indexed="81"/>
            <rFont val="Tahoma"/>
            <family val="2"/>
          </rPr>
          <t xml:space="preserve">
19 Jan R190   R190
26 Jan R210   R400
02 Feb R140  R540
09 Feb No Jackpot
16 Feb R210  R750
23 Feb R90   R840
02 Mar R210 R1050
09 Mar R290 R1340
Won by Roscoe Liedemann on 12pts
16 Mar R200  R200
21 Mar   R60  R260
23 Mar   R60  R320
30 Mar  R260 R580
Won by Thys Esterhuizen on 12 pts
06 Apr  R80  R80
20 Apr  R90  R170
22 Apr  No Jackpots taken
27 Apr  R180 R350
Won by Josef de Beer on 12 pts
01 May R110 R110
04 May R230 R340
11 May R240 R580
18 May R270 R850
25 May No Jackpot (Swartland Bond)
01 Jun R270 R1070 
08 Jun R110 R1180
Won by Johann Ackerman on 12 pts
15 Jun R180  R180
17 Jun No Jackpots taken
22 Jun R60   R240
29 Jun R250 R490
06 Jul  R310 R800
13 Jul No Jackpot
(Nelson Final)
20 Jul  R240 R1040
27 Jul R150  R1190</t>
        </r>
      </text>
    </comment>
  </commentList>
</comments>
</file>

<file path=xl/comments4.xml><?xml version="1.0" encoding="utf-8"?>
<comments xmlns="http://schemas.openxmlformats.org/spreadsheetml/2006/main">
  <authors>
    <author>Club Manager</author>
  </authors>
  <commentList>
    <comment ref="D19" authorId="0">
      <text>
        <r>
          <rPr>
            <b/>
            <sz val="9"/>
            <color indexed="81"/>
            <rFont val="Tahoma"/>
            <family val="2"/>
          </rPr>
          <t>Club Manager:</t>
        </r>
        <r>
          <rPr>
            <sz val="9"/>
            <color indexed="81"/>
            <rFont val="Tahoma"/>
            <family val="2"/>
          </rPr>
          <t xml:space="preserve">
19 Jan R190   R190
26 Jan R210   R400
02 Feb R140  R540
09 Feb No Jackpot
16 Feb R210  R750
23 Feb R90   R840
02 Mar R210 R1050
09 Mar R290 R1340
Won by Roscoe Liedemann on 12pts
16 Mar R200  R200
21 Mar   R60  R260
23 Mar   R60  R320
30 Mar  R260 R580
Won by Thys Esterhuizen on 12 pts
06 Apr  R80  R80
20 Apr  R90  R170
22 Apr  No Jackpots taken
27 Apr  R180 R350
Won by Josef de Beer on 12 pts
01 May R110 R110
04 May R230 R340
11 May R240 R580
18 May R270 R850
25 May No Jackpot (Swartland Bond)
01 Jun R270 R1070 
08 Jun R110 R1180
Won by Johann Ackerman on 12 pts
15 Jun R180  R180
17 Jun No Jackpots taken
22 Jun R60   R240
29 Jun R250 R490
06 Jul  R310 R800
13 Jul No Jackpot
(Nelson Final)
20 Jul  R240 R1040
27 Jul R150  R1190
09 Aug R</t>
        </r>
      </text>
    </comment>
  </commentList>
</comments>
</file>

<file path=xl/comments5.xml><?xml version="1.0" encoding="utf-8"?>
<comments xmlns="http://schemas.openxmlformats.org/spreadsheetml/2006/main">
  <authors>
    <author>Club Manager</author>
  </authors>
  <commentList>
    <comment ref="D25" authorId="0">
      <text>
        <r>
          <rPr>
            <b/>
            <sz val="9"/>
            <color indexed="81"/>
            <rFont val="Tahoma"/>
            <family val="2"/>
          </rPr>
          <t>Club Manager:</t>
        </r>
        <r>
          <rPr>
            <sz val="9"/>
            <color indexed="81"/>
            <rFont val="Tahoma"/>
            <family val="2"/>
          </rPr>
          <t xml:space="preserve">
19 Jan R190   R190
26 Jan R210   R400
02 Feb R140  R540
09 Feb No Jackpot
16 Feb R210  R750
23 Feb R90   R840
02 Mar R210 R1050
09 Mar R290 R1340
Won by Roscoe Liedemann on 12pts
16 Mar R200  R200
21 Mar   R60  R260
23 Mar   R60  R320
30 Mar  R260 R580
Won by Thys Esterhuizen on 12 pts
06 Apr  R80  R80
20 Apr  R90  R170
22 Apr  No Jackpots taken
27 Apr  R180 R350
Won by Josef de Beer on 12 pts
01 May R110 R110
04 May R230 R340
11 May R240 R580
18 May R270 R850
25 May No Jackpot (Swartland Bond)
01 Jun R270 R1070 
08 Jun R110 R1180
Won by Johann Ackerman on 12 pts
15 Jun R180  R180
17 Jun No Jackpots taken
22 Jun R60   R240
29 Jun R250 R490
06 Jul  R310 R800
13 Jul No Jackpot
(Nelson Final)
20 Jul  R240 R1040
27 Jul R150  R1190
09 Aug R
10 Aug R</t>
        </r>
      </text>
    </comment>
  </commentList>
</comments>
</file>

<file path=xl/comments6.xml><?xml version="1.0" encoding="utf-8"?>
<comments xmlns="http://schemas.openxmlformats.org/spreadsheetml/2006/main">
  <authors>
    <author>Club Manager</author>
  </authors>
  <commentList>
    <comment ref="BB18" authorId="0">
      <text>
        <r>
          <rPr>
            <b/>
            <sz val="9"/>
            <color indexed="81"/>
            <rFont val="Tahoma"/>
            <family val="2"/>
          </rPr>
          <t>Club Manager:</t>
        </r>
        <r>
          <rPr>
            <sz val="9"/>
            <color indexed="81"/>
            <rFont val="Tahoma"/>
            <family val="2"/>
          </rPr>
          <t xml:space="preserve">
Rob Twentyman Jones
Rtj Consulting
021-5598189
073 1621104
</t>
        </r>
      </text>
    </comment>
    <comment ref="BB20" authorId="0">
      <text>
        <r>
          <rPr>
            <b/>
            <sz val="9"/>
            <color indexed="81"/>
            <rFont val="Tahoma"/>
            <family val="2"/>
          </rPr>
          <t>Club Manager:</t>
        </r>
        <r>
          <rPr>
            <sz val="9"/>
            <color indexed="81"/>
            <rFont val="Tahoma"/>
            <family val="2"/>
          </rPr>
          <t xml:space="preserve">
Keith Parnell</t>
        </r>
      </text>
    </comment>
    <comment ref="BB21" authorId="0">
      <text>
        <r>
          <rPr>
            <b/>
            <sz val="9"/>
            <color indexed="81"/>
            <rFont val="Tahoma"/>
            <family val="2"/>
          </rPr>
          <t>Club Manager:</t>
        </r>
        <r>
          <rPr>
            <sz val="9"/>
            <color indexed="81"/>
            <rFont val="Tahoma"/>
            <family val="2"/>
          </rPr>
          <t xml:space="preserve">
Mariette Truter
BGU
079 494 0900</t>
        </r>
      </text>
    </comment>
    <comment ref="BB22" authorId="0">
      <text>
        <r>
          <rPr>
            <b/>
            <sz val="9"/>
            <color indexed="81"/>
            <rFont val="Tahoma"/>
            <family val="2"/>
          </rPr>
          <t>Club Manager:</t>
        </r>
        <r>
          <rPr>
            <sz val="9"/>
            <color indexed="81"/>
            <rFont val="Tahoma"/>
            <family val="2"/>
          </rPr>
          <t xml:space="preserve">
Eric Meintjies
082 8214000</t>
        </r>
      </text>
    </comment>
    <comment ref="BB23" authorId="0">
      <text>
        <r>
          <rPr>
            <b/>
            <sz val="9"/>
            <color indexed="81"/>
            <rFont val="Tahoma"/>
            <family val="2"/>
          </rPr>
          <t>Club Manager:</t>
        </r>
        <r>
          <rPr>
            <sz val="9"/>
            <color indexed="81"/>
            <rFont val="Tahoma"/>
            <family val="2"/>
          </rPr>
          <t xml:space="preserve">
Warrick
083 5605622</t>
        </r>
      </text>
    </comment>
    <comment ref="BB32" authorId="0">
      <text>
        <r>
          <rPr>
            <b/>
            <sz val="9"/>
            <color indexed="81"/>
            <rFont val="Tahoma"/>
            <family val="2"/>
          </rPr>
          <t>Club Manager:</t>
        </r>
        <r>
          <rPr>
            <sz val="9"/>
            <color indexed="81"/>
            <rFont val="Tahoma"/>
            <family val="2"/>
          </rPr>
          <t xml:space="preserve">
Gerrie Basson
0823343064</t>
        </r>
      </text>
    </comment>
    <comment ref="BB35" authorId="0">
      <text>
        <r>
          <rPr>
            <b/>
            <sz val="9"/>
            <color indexed="81"/>
            <rFont val="Tahoma"/>
            <family val="2"/>
          </rPr>
          <t>Club Manager:</t>
        </r>
        <r>
          <rPr>
            <sz val="9"/>
            <color indexed="81"/>
            <rFont val="Tahoma"/>
            <family val="2"/>
          </rPr>
          <t xml:space="preserve">
Ferdie Breytenbach (064 902 8929) 
Riebeek Kasteel Laerskool</t>
        </r>
      </text>
    </comment>
  </commentList>
</comments>
</file>

<file path=xl/sharedStrings.xml><?xml version="1.0" encoding="utf-8"?>
<sst xmlns="http://schemas.openxmlformats.org/spreadsheetml/2006/main" count="1506" uniqueCount="443">
  <si>
    <t>Pos.</t>
  </si>
  <si>
    <t>Komp:</t>
  </si>
  <si>
    <t>MALMESBURY GHOLFKLUB</t>
  </si>
  <si>
    <t>Naam</t>
  </si>
  <si>
    <t>Punte</t>
  </si>
  <si>
    <t xml:space="preserve">Enkel Stableford </t>
  </si>
  <si>
    <r>
      <t>Datum</t>
    </r>
    <r>
      <rPr>
        <b/>
        <sz val="12"/>
        <rFont val="Arial"/>
        <family val="2"/>
      </rPr>
      <t xml:space="preserve">: </t>
    </r>
  </si>
  <si>
    <t>Vchrs</t>
  </si>
  <si>
    <t>NAME</t>
  </si>
  <si>
    <t>Andre Uys</t>
  </si>
  <si>
    <t>Ewald Liedeman</t>
  </si>
  <si>
    <t>Roscoe Liedeman</t>
  </si>
  <si>
    <t>Josef de Beer</t>
  </si>
  <si>
    <t>Helgard Rabie</t>
  </si>
  <si>
    <t>Thinus Theron</t>
  </si>
  <si>
    <t>NO</t>
  </si>
  <si>
    <t>JAN</t>
  </si>
  <si>
    <t>FEB</t>
  </si>
  <si>
    <t>MAR</t>
  </si>
  <si>
    <t>APR</t>
  </si>
  <si>
    <t>MAY</t>
  </si>
  <si>
    <t>JUN</t>
  </si>
  <si>
    <t>JUL</t>
  </si>
  <si>
    <t>AUG</t>
  </si>
  <si>
    <t>SEP</t>
  </si>
  <si>
    <t>OCT</t>
  </si>
  <si>
    <t>NOV</t>
  </si>
  <si>
    <t>TOTAL</t>
  </si>
  <si>
    <t>NETT</t>
  </si>
  <si>
    <t>PTS</t>
  </si>
  <si>
    <t>POINTS</t>
  </si>
  <si>
    <t>Wayne van Tonder</t>
  </si>
  <si>
    <t>Jacques Cilliers</t>
  </si>
  <si>
    <t>Natie Smith</t>
  </si>
  <si>
    <t>PLAYERS =</t>
  </si>
  <si>
    <t>INCOME</t>
  </si>
  <si>
    <t>USED</t>
  </si>
  <si>
    <t>HOLE-IN-ONE, LESS 2.5%</t>
  </si>
  <si>
    <t>VOUCHERS =</t>
  </si>
  <si>
    <t>Dick Ross</t>
  </si>
  <si>
    <t>HOLE IN ONE LESS 2%</t>
  </si>
  <si>
    <t>CLUB LESS 50%</t>
  </si>
  <si>
    <t>Johandre Theron</t>
  </si>
  <si>
    <t>Martin Lesch</t>
  </si>
  <si>
    <t>Adriaan Louw</t>
  </si>
  <si>
    <t>Gary Williams</t>
  </si>
  <si>
    <t>Brian Harker</t>
  </si>
  <si>
    <t>Martin Mostert</t>
  </si>
  <si>
    <t>Sakkie Klasen</t>
  </si>
  <si>
    <t>Appie van der Merwe</t>
  </si>
  <si>
    <t>Paul Hardcastle</t>
  </si>
  <si>
    <t>Johann Ackerman</t>
  </si>
  <si>
    <t>Okkie Basson</t>
  </si>
  <si>
    <t>Gerhard Spangenberg</t>
  </si>
  <si>
    <t>Leon Carstens</t>
  </si>
  <si>
    <t>Du Toit van Zyl</t>
  </si>
  <si>
    <t>Leon Karsten</t>
  </si>
  <si>
    <t>VAT, LESS 15%</t>
  </si>
  <si>
    <t>Edmund Petersen</t>
  </si>
  <si>
    <t>Eben Lingeveldt snr</t>
  </si>
  <si>
    <t>Fritz de Beer</t>
  </si>
  <si>
    <t>Ralph Mehl</t>
  </si>
  <si>
    <t>Jaco Kriek</t>
  </si>
  <si>
    <t>Lindsay Meyer</t>
  </si>
  <si>
    <t>Ian Adams</t>
  </si>
  <si>
    <t>VAT LESS 15%</t>
  </si>
  <si>
    <t>VOUCHERS (50%) =</t>
  </si>
  <si>
    <t>Peter Willemse</t>
  </si>
  <si>
    <t>Billy Howburg</t>
  </si>
  <si>
    <t>Steyn Neethling</t>
  </si>
  <si>
    <t>Marthinus Jacobs</t>
  </si>
  <si>
    <t>Johan Uys</t>
  </si>
  <si>
    <t>`</t>
  </si>
  <si>
    <t>Wynand van Niekerk</t>
  </si>
  <si>
    <t>Thys Esterhuizen</t>
  </si>
  <si>
    <t>Tony Goosen</t>
  </si>
  <si>
    <t>Name</t>
  </si>
  <si>
    <t>William Matthysen</t>
  </si>
  <si>
    <t xml:space="preserve"> WOENSDAG SUNDOWNER</t>
  </si>
  <si>
    <t>2019 MONTHLY MEDAL LOG</t>
  </si>
  <si>
    <t xml:space="preserve">The format of the Monthly Mug is Medal Strokeplay and is open to all members. There are no sections. The A+ B+ C and Ladies section handicap members all play for the best nett score of the day to win the mug. Points are allocated from 10 points down to 1 point according to nett scores. E.g. the best nett score on the day receives 10 points+ the 2nd best nett 9 points and so on. The golfer with the most accumulated points at the end of the year receives 100% pre-paid green fees for 2019, 2nd place - 75% and 3rd place 50%.                       </t>
  </si>
  <si>
    <t>John Smith</t>
  </si>
  <si>
    <t>Nic Goosen</t>
  </si>
  <si>
    <t>Auden Julies</t>
  </si>
  <si>
    <t>Ewan Liedeman</t>
  </si>
  <si>
    <t>Franklin Beukes</t>
  </si>
  <si>
    <t xml:space="preserve"> </t>
  </si>
  <si>
    <t>Andrew Cooke</t>
  </si>
  <si>
    <t>Michael Moreland</t>
  </si>
  <si>
    <t>Peter Hardcastle</t>
  </si>
  <si>
    <t>Andrew Cook</t>
  </si>
  <si>
    <t>Frans Destroo</t>
  </si>
  <si>
    <t>Chris Visser</t>
  </si>
  <si>
    <t>Martell van Lill</t>
  </si>
  <si>
    <t>Shafiek Pietersen</t>
  </si>
  <si>
    <t>Nick Erlank</t>
  </si>
  <si>
    <t>Marwaan April</t>
  </si>
  <si>
    <t>Tommy Louw</t>
  </si>
  <si>
    <t>Ilse van Zyl</t>
  </si>
  <si>
    <t>Lois Kriek</t>
  </si>
  <si>
    <t>Marthele Neethling</t>
  </si>
  <si>
    <t>Stella Potgieter</t>
  </si>
  <si>
    <t>NO.</t>
  </si>
  <si>
    <t>JANUARY</t>
  </si>
  <si>
    <t>FEBRUARY</t>
  </si>
  <si>
    <t>MARCH</t>
  </si>
  <si>
    <t>FIRST QTR</t>
  </si>
  <si>
    <t>05/01</t>
  </si>
  <si>
    <t>12/01</t>
  </si>
  <si>
    <t>19/01</t>
  </si>
  <si>
    <t>26/01</t>
  </si>
  <si>
    <t>02/02</t>
  </si>
  <si>
    <t>09/02</t>
  </si>
  <si>
    <t>16/02</t>
  </si>
  <si>
    <t>23/02</t>
  </si>
  <si>
    <t>02/03</t>
  </si>
  <si>
    <t>16/03</t>
  </si>
  <si>
    <t>21/03</t>
  </si>
  <si>
    <t>23/03</t>
  </si>
  <si>
    <t>30/03</t>
  </si>
  <si>
    <t>IND PTS</t>
  </si>
  <si>
    <t>BB PTS</t>
  </si>
  <si>
    <t>4B PTS</t>
  </si>
  <si>
    <t>MM PTS</t>
  </si>
  <si>
    <t>Fritz de Beer snr</t>
  </si>
  <si>
    <t>Human Steenkamp</t>
  </si>
  <si>
    <t>Marais Erasmus</t>
  </si>
  <si>
    <t>Doppies Coetzee</t>
  </si>
  <si>
    <t>Adriaan Vlok</t>
  </si>
  <si>
    <t>Gerbrandt Bezuidenhout</t>
  </si>
  <si>
    <t>Izelle van Tonder</t>
  </si>
  <si>
    <t>Marcell van Lill</t>
  </si>
  <si>
    <t>Ronnie Shaw</t>
  </si>
  <si>
    <t>Ulrich Greffrath</t>
  </si>
  <si>
    <t>Francois Geldenhuys</t>
  </si>
  <si>
    <t>Melichia Basson</t>
  </si>
  <si>
    <t>Flippie Brandt</t>
  </si>
  <si>
    <t>Franklin September</t>
  </si>
  <si>
    <t>Dirk Lategan</t>
  </si>
  <si>
    <t>Donato Stelluto</t>
  </si>
  <si>
    <t>Donovan Visser</t>
  </si>
  <si>
    <t>Frederick Moses</t>
  </si>
  <si>
    <t>Helmut Burger</t>
  </si>
  <si>
    <t>Jan Potgieter</t>
  </si>
  <si>
    <t>Leon Kotze</t>
  </si>
  <si>
    <t>Craig Harris</t>
  </si>
  <si>
    <t>Darryl van Vrede</t>
  </si>
  <si>
    <t>Elizabeth Albertyn</t>
  </si>
  <si>
    <t>Ernest Matthysen</t>
  </si>
  <si>
    <t>George Taljaard</t>
  </si>
  <si>
    <t>Jaco Mostert</t>
  </si>
  <si>
    <t>Kobus Kellerman</t>
  </si>
  <si>
    <t>Koos Loots</t>
  </si>
  <si>
    <t>Marius O'Kennedy</t>
  </si>
  <si>
    <t>Sakkie Rumboll</t>
  </si>
  <si>
    <t>Amos Schreuder</t>
  </si>
  <si>
    <t>Erika van Niekerk</t>
  </si>
  <si>
    <t>Eugene Huyshamer</t>
  </si>
  <si>
    <t>Flippie van der Merwe</t>
  </si>
  <si>
    <t>Fritz de Beer jnr</t>
  </si>
  <si>
    <t>Gys Neethling</t>
  </si>
  <si>
    <t>Hanlo Smith</t>
  </si>
  <si>
    <t>Heinrich Schreuder</t>
  </si>
  <si>
    <t>Jens Histerman</t>
  </si>
  <si>
    <t>Johan du Toit</t>
  </si>
  <si>
    <t>Johannes Albertyn</t>
  </si>
  <si>
    <t>Philip Faure</t>
  </si>
  <si>
    <t>Teddy de Grijs</t>
  </si>
  <si>
    <t>Werner Schreiber</t>
  </si>
  <si>
    <t>09/03</t>
  </si>
  <si>
    <t>MM&amp;IND</t>
  </si>
  <si>
    <t>Lance Gracey</t>
  </si>
  <si>
    <t>Alex Katzeff</t>
  </si>
  <si>
    <t>Maurice Carr</t>
  </si>
  <si>
    <t xml:space="preserve"> VRYDAG SUNDOWNER</t>
  </si>
  <si>
    <t>Craig Petersen</t>
  </si>
  <si>
    <t>Joey Harder</t>
  </si>
  <si>
    <t>Lindus van Wyk</t>
  </si>
  <si>
    <t>Guillaume Olivier</t>
  </si>
  <si>
    <t>Erik Jansen van Rensburg</t>
  </si>
  <si>
    <t>APRIL</t>
  </si>
  <si>
    <t>JUNE</t>
  </si>
  <si>
    <t>06/04</t>
  </si>
  <si>
    <t>22/04</t>
  </si>
  <si>
    <t>27/04</t>
  </si>
  <si>
    <t>20/04</t>
  </si>
  <si>
    <t>01/05</t>
  </si>
  <si>
    <t>04/05</t>
  </si>
  <si>
    <t>11/05</t>
  </si>
  <si>
    <t>01/06</t>
  </si>
  <si>
    <t>YEAR TO DATE</t>
  </si>
  <si>
    <t>Saberie Pietersen</t>
  </si>
  <si>
    <t>Neill Katzeff</t>
  </si>
  <si>
    <t>Jacques Esterhuizen</t>
  </si>
  <si>
    <t>Netto</t>
  </si>
  <si>
    <t>Andre Pienaar</t>
  </si>
  <si>
    <t>Braam Schwartz</t>
  </si>
  <si>
    <t>Gerhard Bester</t>
  </si>
  <si>
    <t>Lothar Buhr</t>
  </si>
  <si>
    <t>Mornay Coetzee</t>
  </si>
  <si>
    <t>Bernard Farmer</t>
  </si>
  <si>
    <t>George Prinsloo</t>
  </si>
  <si>
    <t>John Mostert</t>
  </si>
  <si>
    <t>18/05</t>
  </si>
  <si>
    <t>Maandlikse Houespel</t>
  </si>
  <si>
    <t>Prys</t>
  </si>
  <si>
    <t>Whisky Kraffie</t>
  </si>
  <si>
    <t>Port Kraffie</t>
  </si>
  <si>
    <t>Appie vd Merwe</t>
  </si>
  <si>
    <t>08/06</t>
  </si>
  <si>
    <t>15/06</t>
  </si>
  <si>
    <t>17/06</t>
  </si>
  <si>
    <t>22/06</t>
  </si>
  <si>
    <t>29/06</t>
  </si>
  <si>
    <t>4B  PTS</t>
  </si>
  <si>
    <t>IND  PTS</t>
  </si>
  <si>
    <t>BB  PTS</t>
  </si>
  <si>
    <t>Points</t>
  </si>
  <si>
    <t>Saterdag 08 Junie 2019</t>
  </si>
  <si>
    <t>Stableford Samespel</t>
  </si>
  <si>
    <t>Vouchers</t>
  </si>
  <si>
    <t>2nd    QUARTER</t>
  </si>
  <si>
    <t>Riaan Lewis</t>
  </si>
  <si>
    <t>No.</t>
  </si>
  <si>
    <t>COMPETITION</t>
  </si>
  <si>
    <t>CLUB</t>
  </si>
  <si>
    <t>DATE</t>
  </si>
  <si>
    <t>EMAIL</t>
  </si>
  <si>
    <t>TELEPHONE</t>
  </si>
  <si>
    <t>JOHANN ACKERMAN</t>
  </si>
  <si>
    <t>2013 CHAMPION</t>
  </si>
  <si>
    <t>Malmesbury</t>
  </si>
  <si>
    <t>Nov. 2013</t>
  </si>
  <si>
    <t>j.ackerman@mweb.co.za</t>
  </si>
  <si>
    <t>AMOS SCHREUDER</t>
  </si>
  <si>
    <t>2014 CHAMPION</t>
  </si>
  <si>
    <t>Nov. 2014</t>
  </si>
  <si>
    <t>amos.schreuder@quantumfoods.co.za</t>
  </si>
  <si>
    <t>PETER WILLEMSE</t>
  </si>
  <si>
    <t>2015 CHAMPION</t>
  </si>
  <si>
    <t>Nov. 2015</t>
  </si>
  <si>
    <t>peterwillemse4@gmail.com</t>
  </si>
  <si>
    <t>PIET BASSON</t>
  </si>
  <si>
    <t>2016 CHAMPION</t>
  </si>
  <si>
    <t xml:space="preserve">Langebaan </t>
  </si>
  <si>
    <t>Nov 2016</t>
  </si>
  <si>
    <t>pietb@pmgroup.co.za</t>
  </si>
  <si>
    <t>VOID</t>
  </si>
  <si>
    <t>2017 CHAMPION</t>
  </si>
  <si>
    <t>Nov. 2017</t>
  </si>
  <si>
    <t>SABERIE PIETERSEN</t>
  </si>
  <si>
    <t>2018 CHAMPION</t>
  </si>
  <si>
    <t>Nov. 2018</t>
  </si>
  <si>
    <t>pung1wp@gmail.com</t>
  </si>
  <si>
    <t>Monthly Medal</t>
  </si>
  <si>
    <t>ernest@matthysen.net</t>
  </si>
  <si>
    <t>Betterball Stableford</t>
  </si>
  <si>
    <t>shawrr@telkomsa.net</t>
  </si>
  <si>
    <t>natie@qpave.co.za</t>
  </si>
  <si>
    <t>Wiiliam Matthysen</t>
  </si>
  <si>
    <t>Individual Stableford</t>
  </si>
  <si>
    <t>NO EMAIL ADDRESS</t>
  </si>
  <si>
    <t>gerhardspangenberg1@gmail.com</t>
  </si>
  <si>
    <t>Betterball Stableford Xplier</t>
  </si>
  <si>
    <t>ttheron@gardier.co.za</t>
  </si>
  <si>
    <t>jacot@krf.golden-era.co.za</t>
  </si>
  <si>
    <t xml:space="preserve">Kuils River </t>
  </si>
  <si>
    <t>psneethling@yebo.co.za</t>
  </si>
  <si>
    <t>mkneethling@gmail.com</t>
  </si>
  <si>
    <t>Evan Liedeman</t>
  </si>
  <si>
    <t>waanliedeman@gmail.com</t>
  </si>
  <si>
    <t>andrew@cbagroup.co.za</t>
  </si>
  <si>
    <t>Fourball Stableford Alliance</t>
  </si>
  <si>
    <t>GraceyL@eskom.co.za</t>
  </si>
  <si>
    <t>0746652704</t>
  </si>
  <si>
    <t>S. Vallentine</t>
  </si>
  <si>
    <t>K. Smit</t>
  </si>
  <si>
    <t>neill.katzeff@mazars.co.za</t>
  </si>
  <si>
    <t>oenadams@gmail.com</t>
  </si>
  <si>
    <t>C Div. Club Champion</t>
  </si>
  <si>
    <t>Ladies Club Champion</t>
  </si>
  <si>
    <t>ivanzyl@darlingcellars.co.za</t>
  </si>
  <si>
    <t>Club Champion</t>
  </si>
  <si>
    <t>WLIPSA BB  Stableford</t>
  </si>
  <si>
    <t>rsliedem@pgwc.gov.za</t>
  </si>
  <si>
    <t>Betterball Medal</t>
  </si>
  <si>
    <t>appievandermerwe@gmail.com</t>
  </si>
  <si>
    <t>Chris Joubert</t>
  </si>
  <si>
    <t>Yellow Ball Alliance</t>
  </si>
  <si>
    <t>fbeukes@safivegroup.co.za</t>
  </si>
  <si>
    <t>lindus.vanwyk@za.tronox.com</t>
  </si>
  <si>
    <t>eugene@fourquartersdesign.co.za</t>
  </si>
  <si>
    <t>jcilliers100@gmail.com</t>
  </si>
  <si>
    <t>lindsaymeyer055@gmail.com</t>
  </si>
  <si>
    <t>sakkieklasen@gmail.com</t>
  </si>
  <si>
    <t>johancehow@gmail.com</t>
  </si>
  <si>
    <t>Sanlam Cancer Ind Sford</t>
  </si>
  <si>
    <t>dirk@delecta.co.za</t>
  </si>
  <si>
    <t>rgmehl@gmail.com</t>
  </si>
  <si>
    <t>0798904377</t>
  </si>
  <si>
    <t>erikavn@swartland.co.za</t>
  </si>
  <si>
    <t>ivantonder@distell.co.za</t>
  </si>
  <si>
    <t>stellapotgieter@gmail.com</t>
  </si>
  <si>
    <t>mvanlill@telkomsa.net</t>
  </si>
  <si>
    <t>dickross55@gmail.com</t>
  </si>
  <si>
    <t>Betterball Alliance</t>
  </si>
  <si>
    <t>alouw@gardier.co.za</t>
  </si>
  <si>
    <t>Peter February</t>
  </si>
  <si>
    <t>Yellowball Alliance</t>
  </si>
  <si>
    <t>Darilng</t>
  </si>
  <si>
    <t>,</t>
  </si>
  <si>
    <t>VCHRS EACH</t>
  </si>
  <si>
    <t>Pierre Jackson</t>
  </si>
  <si>
    <t>Chickens</t>
  </si>
  <si>
    <t>Wesley vd Merwe</t>
  </si>
  <si>
    <t>Woensdag 26 June 2019</t>
  </si>
  <si>
    <t>PUNTE</t>
  </si>
  <si>
    <t>Peter Willemse &amp; Franklin Beukes</t>
  </si>
  <si>
    <t>Sakkie Klasen &amp; Billy Howburg</t>
  </si>
  <si>
    <t>Johann Ackerman (1st)</t>
  </si>
  <si>
    <t>Peter Willemse (2nd)</t>
  </si>
  <si>
    <t>Natie Smith (3rd)</t>
  </si>
  <si>
    <t>Billy Howburg (Most Rounds)</t>
  </si>
  <si>
    <t>SECONDQTR</t>
  </si>
  <si>
    <t>JULY</t>
  </si>
  <si>
    <t>AUGUST</t>
  </si>
  <si>
    <t>SEPTEMBER</t>
  </si>
  <si>
    <t>THIRD  QTR</t>
  </si>
  <si>
    <t>André Uys</t>
  </si>
  <si>
    <t>D. Ross</t>
  </si>
  <si>
    <t>J. de Beer</t>
  </si>
  <si>
    <t>J. Coetzee</t>
  </si>
  <si>
    <t>J. Smith</t>
  </si>
  <si>
    <t>L. van Wyk</t>
  </si>
  <si>
    <t>E. Liedeman</t>
  </si>
  <si>
    <t>J. Ackerman</t>
  </si>
  <si>
    <t>P. Willemse</t>
  </si>
  <si>
    <t>S. Pietersen</t>
  </si>
  <si>
    <t>A.Uys</t>
  </si>
  <si>
    <t>Saterdag 06 Julie 2019</t>
  </si>
  <si>
    <t>06/07</t>
  </si>
  <si>
    <t>20/07</t>
  </si>
  <si>
    <t>27/07</t>
  </si>
  <si>
    <t>09/08</t>
  </si>
  <si>
    <t>MM  PTS</t>
  </si>
  <si>
    <t>10/08</t>
  </si>
  <si>
    <t>17/08</t>
  </si>
  <si>
    <t>24/08</t>
  </si>
  <si>
    <t>31/08</t>
  </si>
  <si>
    <t>07/09</t>
  </si>
  <si>
    <t>28/09</t>
  </si>
  <si>
    <t>3rd    QUARTER</t>
  </si>
  <si>
    <t>Woensdag 10 July 2019</t>
  </si>
  <si>
    <t>Brian de Beer</t>
  </si>
  <si>
    <t>acuys@yebo.co.za</t>
  </si>
  <si>
    <t>hmrabie@telkomsa.net</t>
  </si>
  <si>
    <t>bayviewblind@mweb.co.za</t>
  </si>
  <si>
    <t>QUALIFIERS for 2019 RSAM MEESTERS GREEN JACKET as at  11 July 2019</t>
  </si>
  <si>
    <t xml:space="preserve">            2019 SWARTLAND MEESTERS </t>
  </si>
  <si>
    <t xml:space="preserve"> Vrydag 12 July 2019</t>
  </si>
  <si>
    <t>Gary Jordaan</t>
  </si>
  <si>
    <t>Saterdag 20 Julie 2019</t>
  </si>
  <si>
    <t>Vierbal Stableford Samespel</t>
  </si>
  <si>
    <t xml:space="preserve">Jackpot Holes: 6, 7, 10, 18  Jackpot not won. </t>
  </si>
  <si>
    <t>Woensdag 17 Julie 2019</t>
  </si>
  <si>
    <t xml:space="preserve"> Vrydag 19 Julie 2019</t>
  </si>
  <si>
    <t>to be won. R800 total to date.</t>
  </si>
  <si>
    <t xml:space="preserve"> NO SATURDAY GOLF</t>
  </si>
  <si>
    <t xml:space="preserve"> Saterdag 13 July 2019</t>
  </si>
  <si>
    <t>NAAM</t>
  </si>
  <si>
    <t xml:space="preserve">VCHR </t>
  </si>
  <si>
    <t>Saterdag 27 Julie 2019</t>
  </si>
  <si>
    <t>Woensdag 24 Julie 2019</t>
  </si>
  <si>
    <t xml:space="preserve"> Vrydag 26 Julie 2019</t>
  </si>
  <si>
    <t>P. Februarie, E. Fester, P. Pienaar, L. Johnson</t>
  </si>
  <si>
    <t>N. Smith, R. Shaw, H. Rabie, T. Goosen</t>
  </si>
  <si>
    <t>N. Goosen, U. Greffrath, C Schacht, E. Huyshamer</t>
  </si>
  <si>
    <t>D. van Zyl, I. van Zyl, S. Neethling, M. Neethling</t>
  </si>
  <si>
    <t>Peter Februarie, Elton Fester,Pine Pienaar, Loinel Johnson</t>
  </si>
  <si>
    <t>Natie Smith, Ronnie Shaw, Helgard Rabie, Tony Goosen</t>
  </si>
  <si>
    <t>Nic Goosen, Ulrich Greffrath, Curtis Schacht, Eugene Huyshamer</t>
  </si>
  <si>
    <t>Du Toit van Zyl, Ilse van Zyl, Steyn Neethling, Marthele Neethling</t>
  </si>
  <si>
    <t>Jackpot Holes: 5, 7, 12, 18   Jackpot not won. R950 carried over to 27 July 2019.</t>
  </si>
  <si>
    <t>G. Spangenberg</t>
  </si>
  <si>
    <t>Johan Kotze</t>
  </si>
  <si>
    <t>J. Kotze</t>
  </si>
  <si>
    <t>J. Cilliers</t>
  </si>
  <si>
    <t>S. Klasen</t>
  </si>
  <si>
    <t>Saturday</t>
  </si>
  <si>
    <t>Sunday</t>
  </si>
  <si>
    <t>Thursday</t>
  </si>
  <si>
    <t>Nat. Women's Day    9</t>
  </si>
  <si>
    <t>Friday</t>
  </si>
  <si>
    <t>Social Golf</t>
  </si>
  <si>
    <t xml:space="preserve">Boland Ladies League 10h00 &amp; 10h07 </t>
  </si>
  <si>
    <t>Fourball Stableford Alliance, 2 scores on  par 5s, 3 scores on par 4s  and all 4 scores scores on par 3s</t>
  </si>
  <si>
    <t xml:space="preserve">STRUGGLERS GS 32 GOLFERS @ 08h30 </t>
  </si>
  <si>
    <t xml:space="preserve">MORNING STAR GC 24 GOLFERS (07h30 - 08h05) </t>
  </si>
  <si>
    <t>Ladies League 10h00 &amp; 10h08. TO BE CONFIRMED FOR 2019</t>
  </si>
  <si>
    <t xml:space="preserve">PROGRATIA KERK MALMESBURY GHOLFDAG SHOTGUN START 08h00 </t>
  </si>
  <si>
    <t>SOCIAL GOLF</t>
  </si>
  <si>
    <t>Betterball Stableford Multiplier</t>
  </si>
  <si>
    <t>MONTHLY MEDAL (August)</t>
  </si>
  <si>
    <t xml:space="preserve">Ind Stableford </t>
  </si>
  <si>
    <t>LEAGUE DAY</t>
  </si>
  <si>
    <t>MELKBOS CC 28 GOLFERS ALL GOLF CARS 08h30</t>
  </si>
  <si>
    <t>MONTHLY MEDAL (September)</t>
  </si>
  <si>
    <t>Aggregate Stableford Pairs</t>
  </si>
  <si>
    <t>20/09/2019 - 01/10/2019</t>
  </si>
  <si>
    <t xml:space="preserve">    Heritage Day     24</t>
  </si>
  <si>
    <t>Tuesday</t>
  </si>
  <si>
    <t>BB Alliance (Preferred Drive, 5 clubs per player)</t>
  </si>
  <si>
    <t>MONTHLY MEDAL (October)</t>
  </si>
  <si>
    <t xml:space="preserve">MORNING STAR GC 24 GOLFERS (08h00 - 08h42) </t>
  </si>
  <si>
    <r>
      <t xml:space="preserve">MONTHLY MEDAL (July) </t>
    </r>
    <r>
      <rPr>
        <sz val="14"/>
        <color indexed="8"/>
        <rFont val="Arial"/>
        <family val="2"/>
      </rPr>
      <t>(President's Cup)</t>
    </r>
  </si>
  <si>
    <r>
      <rPr>
        <b/>
        <sz val="14"/>
        <rFont val="Arial"/>
        <family val="2"/>
      </rPr>
      <t>NELSON FINAL AT MALMESBURY</t>
    </r>
    <r>
      <rPr>
        <sz val="14"/>
        <rFont val="Arial"/>
        <family val="2"/>
      </rPr>
      <t xml:space="preserve"> </t>
    </r>
    <r>
      <rPr>
        <b/>
        <sz val="14"/>
        <rFont val="Arial"/>
        <family val="2"/>
      </rPr>
      <t>- COURSE CLOSED</t>
    </r>
  </si>
  <si>
    <r>
      <rPr>
        <b/>
        <sz val="14"/>
        <color indexed="10"/>
        <rFont val="Arial"/>
        <family val="2"/>
      </rPr>
      <t>Social Golf &amp;</t>
    </r>
    <r>
      <rPr>
        <b/>
        <sz val="14"/>
        <color indexed="40"/>
        <rFont val="Arial"/>
        <family val="2"/>
      </rPr>
      <t xml:space="preserve"> WCC ROUND 2 AT MILNERTON GC</t>
    </r>
  </si>
  <si>
    <t>14/09</t>
  </si>
  <si>
    <t>21/09</t>
  </si>
  <si>
    <t xml:space="preserve">Beterbal Stableford </t>
  </si>
  <si>
    <t>PROGRATIA KERK GHOLFDAG</t>
  </si>
  <si>
    <t>HCP</t>
  </si>
  <si>
    <t>PRYS</t>
  </si>
  <si>
    <t>Saterdag 03 Augustus 2019</t>
  </si>
  <si>
    <t>Saterdag 10 August 2019</t>
  </si>
  <si>
    <t>Hermanus Williams</t>
  </si>
  <si>
    <t>Dries van Jaarveld</t>
  </si>
  <si>
    <t>U. Greffrath</t>
  </si>
  <si>
    <t>M. Jacobs</t>
  </si>
  <si>
    <t>H. Williams</t>
  </si>
  <si>
    <t>N. Katzeff</t>
  </si>
  <si>
    <t>R. Mehl</t>
  </si>
  <si>
    <t>J. Kriek</t>
  </si>
  <si>
    <t>A. van Jaarveld</t>
  </si>
  <si>
    <t xml:space="preserve">Jackpot Holes: 4, 5, 12 , 17  Jackpot not won. </t>
  </si>
  <si>
    <t>Vrydag 09 Augustus 2019</t>
  </si>
  <si>
    <t>Beterbal Stableford Vermenigvuldiger</t>
  </si>
  <si>
    <t>Ian Adams &amp; Ewald Liedeman</t>
  </si>
  <si>
    <t>John Smith &amp; Gert Agenbach</t>
  </si>
  <si>
    <t>Paul Hardcastle &amp; Johan Ackerman</t>
  </si>
  <si>
    <t xml:space="preserve">Jackpot Holes: 5, 8,11, 14. Jackpot not won. </t>
  </si>
  <si>
    <t>Herman Treunich</t>
  </si>
  <si>
    <t>Dries van Jaarsveld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</si>
</sst>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164" formatCode="0#########"/>
  </numFmts>
  <fonts count="73">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sz val="12"/>
      <name val="Arial"/>
      <family val="2"/>
    </font>
    <font>
      <sz val="12"/>
      <name val="Arial"/>
      <family val="2"/>
    </font>
    <font>
      <sz val="10"/>
      <name val="Arial"/>
      <family val="2"/>
    </font>
    <font>
      <b/>
      <sz val="12"/>
      <name val="Arial"/>
      <family val="2"/>
    </font>
    <font>
      <sz val="11"/>
      <name val="Arial"/>
      <family val="2"/>
    </font>
    <font>
      <sz val="14"/>
      <name val="Arial"/>
      <family val="2"/>
    </font>
    <font>
      <b/>
      <sz val="16"/>
      <name val="Arial"/>
      <family val="2"/>
    </font>
    <font>
      <b/>
      <sz val="11"/>
      <color indexed="8"/>
      <name val="Arial"/>
      <family val="2"/>
    </font>
    <font>
      <b/>
      <sz val="12"/>
      <color indexed="8"/>
      <name val="Arial"/>
      <family val="2"/>
    </font>
    <font>
      <sz val="8"/>
      <name val="Arial"/>
      <family val="2"/>
    </font>
    <font>
      <b/>
      <sz val="14"/>
      <color indexed="8"/>
      <name val="Arial"/>
      <family val="2"/>
    </font>
    <font>
      <b/>
      <sz val="16"/>
      <color indexed="8"/>
      <name val="Arial"/>
      <family val="2"/>
    </font>
    <font>
      <b/>
      <sz val="16"/>
      <color indexed="8"/>
      <name val="Arial Black"/>
      <family val="2"/>
    </font>
    <font>
      <sz val="9"/>
      <color indexed="81"/>
      <name val="Tahoma"/>
      <family val="2"/>
    </font>
    <font>
      <sz val="13.3"/>
      <color indexed="8"/>
      <name val="Arial"/>
      <family val="2"/>
    </font>
    <font>
      <b/>
      <sz val="9"/>
      <color indexed="81"/>
      <name val="Tahoma"/>
      <family val="2"/>
    </font>
    <font>
      <b/>
      <sz val="9"/>
      <name val="Arial"/>
      <family val="2"/>
    </font>
    <font>
      <b/>
      <sz val="18"/>
      <name val="Arial"/>
      <family val="2"/>
    </font>
    <font>
      <b/>
      <sz val="14"/>
      <name val="Arial"/>
      <family val="2"/>
    </font>
    <font>
      <sz val="11"/>
      <color indexed="8"/>
      <name val="Arial"/>
      <family val="2"/>
    </font>
    <font>
      <sz val="14"/>
      <color indexed="8"/>
      <name val="Arial"/>
      <family val="2"/>
    </font>
    <font>
      <b/>
      <sz val="22"/>
      <name val="Arial"/>
      <family val="2"/>
    </font>
    <font>
      <sz val="22"/>
      <name val="Arial"/>
      <family val="2"/>
    </font>
    <font>
      <b/>
      <sz val="44"/>
      <color indexed="58"/>
      <name val="Goudy Old Style"/>
      <family val="1"/>
    </font>
    <font>
      <sz val="44"/>
      <name val="Arial"/>
      <family val="2"/>
    </font>
    <font>
      <b/>
      <sz val="14"/>
      <color indexed="10"/>
      <name val="Arial"/>
      <family val="2"/>
    </font>
    <font>
      <b/>
      <sz val="14"/>
      <color indexed="40"/>
      <name val="Arial"/>
      <family val="2"/>
    </font>
    <font>
      <u/>
      <sz val="10"/>
      <color theme="10"/>
      <name val="Arial"/>
      <family val="2"/>
    </font>
    <font>
      <sz val="11"/>
      <color theme="1"/>
      <name val="Arial"/>
      <family val="2"/>
    </font>
    <font>
      <sz val="11"/>
      <color rgb="FF4D4D4D"/>
      <name val="Arial"/>
      <family val="2"/>
    </font>
    <font>
      <b/>
      <sz val="14"/>
      <color theme="1"/>
      <name val="Arial"/>
      <family val="2"/>
    </font>
    <font>
      <sz val="10"/>
      <color theme="1"/>
      <name val="Arial"/>
      <family val="2"/>
    </font>
    <font>
      <b/>
      <sz val="11"/>
      <color theme="1"/>
      <name val="Calibri"/>
      <family val="2"/>
      <scheme val="minor"/>
    </font>
    <font>
      <b/>
      <sz val="12"/>
      <color theme="1"/>
      <name val="Arial"/>
      <family val="2"/>
    </font>
    <font>
      <b/>
      <sz val="11"/>
      <color theme="1"/>
      <name val="Arial"/>
      <family val="2"/>
    </font>
    <font>
      <sz val="12"/>
      <color rgb="FF222222"/>
      <name val="Arial"/>
      <family val="2"/>
    </font>
    <font>
      <sz val="14"/>
      <color theme="1"/>
      <name val="Arial"/>
      <family val="2"/>
    </font>
    <font>
      <i/>
      <sz val="14"/>
      <color theme="1"/>
      <name val="Arial"/>
      <family val="2"/>
    </font>
    <font>
      <b/>
      <sz val="12"/>
      <color theme="1"/>
      <name val="Calibri"/>
      <family val="2"/>
      <scheme val="minor"/>
    </font>
    <font>
      <sz val="12"/>
      <color theme="1"/>
      <name val="Arial"/>
      <family val="2"/>
    </font>
    <font>
      <i/>
      <sz val="12"/>
      <color theme="1"/>
      <name val="Arial"/>
      <family val="2"/>
    </font>
    <font>
      <b/>
      <sz val="14"/>
      <color rgb="FFFF0000"/>
      <name val="Arial"/>
      <family val="2"/>
    </font>
    <font>
      <b/>
      <sz val="14"/>
      <color theme="1"/>
      <name val="Aharoni"/>
      <charset val="177"/>
    </font>
    <font>
      <b/>
      <sz val="14"/>
      <color rgb="FF00B0F0"/>
      <name val="Arial"/>
      <family val="2"/>
    </font>
    <font>
      <b/>
      <i/>
      <sz val="14"/>
      <color theme="0" tint="-0.34998626667073579"/>
      <name val="Arial"/>
      <family val="2"/>
    </font>
    <font>
      <b/>
      <sz val="14"/>
      <color rgb="FF7030A0"/>
      <name val="Arial"/>
      <family val="2"/>
    </font>
    <font>
      <b/>
      <sz val="60"/>
      <color theme="1"/>
      <name val="Arial"/>
      <family val="2"/>
    </font>
    <font>
      <sz val="13.3"/>
      <color theme="1"/>
      <name val="Arial"/>
      <family val="2"/>
    </font>
    <font>
      <b/>
      <sz val="10"/>
      <color theme="1"/>
      <name val="Arial"/>
      <family val="2"/>
    </font>
    <font>
      <b/>
      <sz val="16"/>
      <color theme="1"/>
      <name val="Arial"/>
      <family val="2"/>
    </font>
    <font>
      <sz val="16"/>
      <color theme="1"/>
      <name val="Arial"/>
      <family val="2"/>
    </font>
    <font>
      <sz val="18"/>
      <color indexed="8"/>
      <name val="Arial Black"/>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C000"/>
        <bgColor indexed="64"/>
      </patternFill>
    </fill>
  </fills>
  <borders count="1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ck">
        <color indexed="64"/>
      </left>
      <right/>
      <top/>
      <bottom/>
      <diagonal/>
    </border>
    <border>
      <left/>
      <right style="thick">
        <color indexed="64"/>
      </right>
      <top/>
      <bottom/>
      <diagonal/>
    </border>
    <border>
      <left style="medium">
        <color indexed="64"/>
      </left>
      <right style="thick">
        <color indexed="64"/>
      </right>
      <top style="medium">
        <color indexed="64"/>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top style="medium">
        <color indexed="64"/>
      </top>
      <bottom style="thin">
        <color indexed="64"/>
      </bottom>
      <diagonal/>
    </border>
    <border>
      <left/>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ck">
        <color indexed="64"/>
      </left>
      <right/>
      <top/>
      <bottom style="thin">
        <color indexed="64"/>
      </bottom>
      <diagonal/>
    </border>
    <border>
      <left style="medium">
        <color indexed="64"/>
      </left>
      <right/>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ck">
        <color indexed="64"/>
      </left>
      <right style="medium">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n">
        <color indexed="64"/>
      </right>
      <top style="thin">
        <color indexed="64"/>
      </top>
      <bottom/>
      <diagonal/>
    </border>
    <border>
      <left style="thin">
        <color indexed="64"/>
      </left>
      <right/>
      <top style="medium">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medium">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style="medium">
        <color indexed="64"/>
      </right>
      <top style="medium">
        <color indexed="64"/>
      </top>
      <bottom style="medium">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ck">
        <color indexed="64"/>
      </right>
      <top/>
      <bottom style="thick">
        <color indexed="64"/>
      </bottom>
      <diagonal/>
    </border>
    <border>
      <left style="medium">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ck">
        <color indexed="64"/>
      </right>
      <top style="thick">
        <color indexed="64"/>
      </top>
      <bottom style="thick">
        <color indexed="64"/>
      </bottom>
      <diagonal/>
    </border>
    <border>
      <left style="thick">
        <color indexed="64"/>
      </left>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ck">
        <color indexed="64"/>
      </left>
      <right style="thin">
        <color indexed="64"/>
      </right>
      <top/>
      <bottom style="medium">
        <color indexed="64"/>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
      <left style="thick">
        <color indexed="64"/>
      </left>
      <right style="thick">
        <color indexed="64"/>
      </right>
      <top/>
      <bottom style="medium">
        <color indexed="64"/>
      </bottom>
      <diagonal/>
    </border>
    <border>
      <left style="thick">
        <color indexed="64"/>
      </left>
      <right/>
      <top style="thick">
        <color indexed="64"/>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n">
        <color indexed="64"/>
      </bottom>
      <diagonal/>
    </border>
    <border>
      <left style="medium">
        <color indexed="64"/>
      </left>
      <right/>
      <top style="thick">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thick">
        <color indexed="64"/>
      </right>
      <top style="thick">
        <color indexed="64"/>
      </top>
      <bottom style="thin">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3" fillId="0" borderId="0"/>
    <xf numFmtId="0" fontId="49" fillId="0" borderId="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75">
    <xf numFmtId="0" fontId="0" fillId="0" borderId="0" xfId="0"/>
    <xf numFmtId="0" fontId="0" fillId="0" borderId="0" xfId="0" applyFill="1"/>
    <xf numFmtId="0" fontId="26" fillId="0" borderId="0" xfId="0" applyFont="1" applyFill="1" applyAlignment="1">
      <alignment horizontal="left" vertical="center"/>
    </xf>
    <xf numFmtId="0" fontId="26" fillId="0" borderId="0" xfId="0" applyFont="1" applyFill="1" applyAlignment="1">
      <alignment horizontal="right"/>
    </xf>
    <xf numFmtId="1" fontId="26" fillId="0" borderId="0" xfId="0" applyNumberFormat="1" applyFont="1" applyFill="1" applyAlignment="1">
      <alignment horizontal="left" vertical="center"/>
    </xf>
    <xf numFmtId="0" fontId="26" fillId="0" borderId="0" xfId="0" applyFont="1" applyFill="1" applyAlignment="1">
      <alignment horizontal="right" vertical="center"/>
    </xf>
    <xf numFmtId="0" fontId="23" fillId="0" borderId="0" xfId="39" applyFont="1" applyBorder="1"/>
    <xf numFmtId="0" fontId="23" fillId="0" borderId="0" xfId="39" applyBorder="1"/>
    <xf numFmtId="0" fontId="23" fillId="0" borderId="0" xfId="39"/>
    <xf numFmtId="0" fontId="23" fillId="0" borderId="0" xfId="39" applyFont="1" applyBorder="1" applyAlignment="1">
      <alignment horizontal="center" vertical="center"/>
    </xf>
    <xf numFmtId="15" fontId="23" fillId="0" borderId="0" xfId="39" applyNumberFormat="1" applyFont="1" applyBorder="1" applyAlignment="1">
      <alignment horizontal="left"/>
    </xf>
    <xf numFmtId="0" fontId="23" fillId="0" borderId="0" xfId="39" applyFont="1" applyBorder="1" applyAlignment="1">
      <alignment horizontal="left"/>
    </xf>
    <xf numFmtId="0" fontId="21" fillId="0" borderId="0" xfId="39" applyFont="1" applyBorder="1" applyAlignment="1">
      <alignment horizontal="left"/>
    </xf>
    <xf numFmtId="15" fontId="22" fillId="0" borderId="0" xfId="39" applyNumberFormat="1" applyFont="1" applyBorder="1" applyAlignment="1">
      <alignment horizontal="left"/>
    </xf>
    <xf numFmtId="0" fontId="22" fillId="0" borderId="0" xfId="39" applyFont="1" applyBorder="1" applyAlignment="1">
      <alignment horizontal="left"/>
    </xf>
    <xf numFmtId="0" fontId="25" fillId="0" borderId="0" xfId="39" applyFont="1" applyBorder="1"/>
    <xf numFmtId="0" fontId="25" fillId="0" borderId="0" xfId="39" applyFont="1" applyBorder="1" applyAlignment="1">
      <alignment horizontal="left" vertical="center"/>
    </xf>
    <xf numFmtId="0" fontId="23" fillId="0" borderId="0" xfId="39" applyFill="1"/>
    <xf numFmtId="0" fontId="26" fillId="0" borderId="0" xfId="39" applyFont="1" applyFill="1"/>
    <xf numFmtId="0" fontId="26" fillId="0" borderId="0" xfId="39" applyFont="1" applyFill="1" applyAlignment="1">
      <alignment horizontal="center"/>
    </xf>
    <xf numFmtId="0" fontId="49" fillId="0" borderId="0" xfId="40"/>
    <xf numFmtId="0" fontId="49" fillId="0" borderId="0" xfId="40" applyAlignment="1">
      <alignment horizontal="center"/>
    </xf>
    <xf numFmtId="0" fontId="26" fillId="0" borderId="0" xfId="0" applyFont="1" applyAlignment="1">
      <alignment horizontal="left" vertical="center"/>
    </xf>
    <xf numFmtId="1" fontId="26" fillId="0" borderId="0" xfId="0" applyNumberFormat="1" applyFont="1" applyAlignment="1">
      <alignment horizontal="left" vertical="center"/>
    </xf>
    <xf numFmtId="1" fontId="26" fillId="0" borderId="0" xfId="0" applyNumberFormat="1" applyFont="1" applyFill="1" applyAlignment="1">
      <alignment horizontal="right" vertical="center"/>
    </xf>
    <xf numFmtId="0" fontId="22" fillId="0" borderId="0" xfId="39" applyFont="1" applyBorder="1" applyAlignment="1">
      <alignment horizontal="left" vertical="center"/>
    </xf>
    <xf numFmtId="0" fontId="29" fillId="0" borderId="10" xfId="40" applyFont="1" applyBorder="1" applyAlignment="1">
      <alignment horizontal="center" vertical="center"/>
    </xf>
    <xf numFmtId="0" fontId="29" fillId="0" borderId="11" xfId="40" applyFont="1" applyBorder="1" applyAlignment="1">
      <alignment horizontal="center" vertical="center"/>
    </xf>
    <xf numFmtId="0" fontId="29" fillId="0" borderId="12" xfId="40" applyFont="1" applyBorder="1" applyAlignment="1">
      <alignment horizontal="center" vertical="center"/>
    </xf>
    <xf numFmtId="0" fontId="29" fillId="0" borderId="13" xfId="40" applyFont="1" applyBorder="1" applyAlignment="1">
      <alignment horizontal="center" vertical="center"/>
    </xf>
    <xf numFmtId="0" fontId="29" fillId="0" borderId="14" xfId="40" applyFont="1" applyBorder="1" applyAlignment="1">
      <alignment horizontal="center" vertical="center"/>
    </xf>
    <xf numFmtId="0" fontId="32" fillId="0" borderId="15" xfId="40" applyFont="1" applyBorder="1" applyAlignment="1">
      <alignment horizontal="center" vertical="center"/>
    </xf>
    <xf numFmtId="0" fontId="32" fillId="0" borderId="16" xfId="40" applyFont="1" applyBorder="1" applyAlignment="1">
      <alignment horizontal="center" vertical="center"/>
    </xf>
    <xf numFmtId="0" fontId="32" fillId="0" borderId="17" xfId="40" applyFont="1" applyBorder="1" applyAlignment="1">
      <alignment horizontal="center" vertical="center"/>
    </xf>
    <xf numFmtId="0" fontId="32" fillId="0" borderId="18" xfId="40" applyFont="1" applyBorder="1" applyAlignment="1">
      <alignment horizontal="center" vertical="center"/>
    </xf>
    <xf numFmtId="0" fontId="32" fillId="0" borderId="19" xfId="40" applyFont="1" applyBorder="1" applyAlignment="1">
      <alignment horizontal="center" vertical="center"/>
    </xf>
    <xf numFmtId="0" fontId="32" fillId="0" borderId="20" xfId="40" applyFont="1" applyBorder="1" applyAlignment="1">
      <alignment horizontal="center" vertical="center"/>
    </xf>
    <xf numFmtId="0" fontId="27" fillId="0" borderId="17" xfId="39" applyFont="1" applyBorder="1" applyAlignment="1">
      <alignment horizontal="center" vertical="center"/>
    </xf>
    <xf numFmtId="0" fontId="27" fillId="0" borderId="21" xfId="40" applyFont="1" applyBorder="1" applyAlignment="1">
      <alignment horizontal="left" vertical="center"/>
    </xf>
    <xf numFmtId="0" fontId="27" fillId="0" borderId="22" xfId="39" applyFont="1" applyBorder="1" applyAlignment="1">
      <alignment horizontal="left" vertical="center"/>
    </xf>
    <xf numFmtId="0" fontId="27" fillId="0" borderId="18" xfId="39" applyFont="1" applyBorder="1" applyAlignment="1">
      <alignment horizontal="center" vertical="center"/>
    </xf>
    <xf numFmtId="0" fontId="27" fillId="0" borderId="22" xfId="40" applyFont="1" applyBorder="1" applyAlignment="1">
      <alignment horizontal="left" vertical="center"/>
    </xf>
    <xf numFmtId="0" fontId="27" fillId="0" borderId="23" xfId="39" applyFont="1" applyBorder="1" applyAlignment="1">
      <alignment horizontal="center" vertical="center"/>
    </xf>
    <xf numFmtId="0" fontId="32" fillId="0" borderId="24" xfId="40" applyFont="1" applyBorder="1" applyAlignment="1">
      <alignment horizontal="center" vertical="center"/>
    </xf>
    <xf numFmtId="0" fontId="50" fillId="0" borderId="0" xfId="0" applyFont="1"/>
    <xf numFmtId="0" fontId="32" fillId="0" borderId="25" xfId="40" applyFont="1" applyBorder="1" applyAlignment="1">
      <alignment horizontal="center" vertical="center"/>
    </xf>
    <xf numFmtId="0" fontId="27" fillId="0" borderId="25" xfId="39" applyFont="1" applyBorder="1" applyAlignment="1">
      <alignment horizontal="center" vertical="center"/>
    </xf>
    <xf numFmtId="0" fontId="32" fillId="0" borderId="26" xfId="40" applyFont="1" applyBorder="1" applyAlignment="1">
      <alignment horizontal="center" vertical="center"/>
    </xf>
    <xf numFmtId="0" fontId="32" fillId="0" borderId="23" xfId="40" applyFont="1" applyBorder="1" applyAlignment="1">
      <alignment horizontal="center" vertical="center"/>
    </xf>
    <xf numFmtId="0" fontId="49" fillId="0" borderId="0" xfId="40" applyBorder="1" applyAlignment="1">
      <alignment horizontal="center"/>
    </xf>
    <xf numFmtId="0" fontId="49" fillId="0" borderId="0" xfId="40" applyBorder="1"/>
    <xf numFmtId="0" fontId="23" fillId="0" borderId="0" xfId="39" applyFont="1" applyBorder="1" applyAlignment="1">
      <alignment horizontal="left" vertical="center"/>
    </xf>
    <xf numFmtId="0" fontId="22" fillId="0" borderId="10" xfId="39" applyFont="1" applyBorder="1" applyAlignment="1">
      <alignment horizontal="left" vertical="center"/>
    </xf>
    <xf numFmtId="0" fontId="22" fillId="0" borderId="12" xfId="39" applyFont="1" applyBorder="1" applyAlignment="1">
      <alignment horizontal="left" vertical="center"/>
    </xf>
    <xf numFmtId="0" fontId="26" fillId="0" borderId="0" xfId="39" applyFont="1" applyFill="1" applyBorder="1" applyAlignment="1">
      <alignment horizontal="center" vertical="center"/>
    </xf>
    <xf numFmtId="0" fontId="26" fillId="0" borderId="0" xfId="39" applyFont="1" applyFill="1" applyBorder="1" applyAlignment="1">
      <alignment horizontal="left" vertical="center" indent="1"/>
    </xf>
    <xf numFmtId="0" fontId="26" fillId="0" borderId="0" xfId="39" quotePrefix="1" applyFont="1" applyFill="1" applyBorder="1" applyAlignment="1">
      <alignment horizontal="center" vertical="center"/>
    </xf>
    <xf numFmtId="0" fontId="32" fillId="0" borderId="27" xfId="40" applyFont="1" applyBorder="1" applyAlignment="1">
      <alignment horizontal="center" vertical="center"/>
    </xf>
    <xf numFmtId="0" fontId="49" fillId="0" borderId="28" xfId="40" applyBorder="1"/>
    <xf numFmtId="0" fontId="49" fillId="0" borderId="29" xfId="40" applyBorder="1"/>
    <xf numFmtId="0" fontId="31" fillId="0" borderId="30" xfId="40" applyFont="1" applyBorder="1" applyAlignment="1">
      <alignment horizontal="center" vertical="center"/>
    </xf>
    <xf numFmtId="0" fontId="31" fillId="0" borderId="31" xfId="40" applyFont="1" applyBorder="1" applyAlignment="1">
      <alignment horizontal="center" vertical="center"/>
    </xf>
    <xf numFmtId="0" fontId="51" fillId="0" borderId="32" xfId="40" applyFont="1" applyBorder="1" applyAlignment="1">
      <alignment horizontal="center" vertical="center"/>
    </xf>
    <xf numFmtId="0" fontId="27" fillId="0" borderId="33" xfId="39" applyFont="1" applyBorder="1" applyAlignment="1">
      <alignment horizontal="center" vertical="center"/>
    </xf>
    <xf numFmtId="0" fontId="32" fillId="0" borderId="33" xfId="40" applyFont="1" applyBorder="1" applyAlignment="1">
      <alignment horizontal="center" vertical="center"/>
    </xf>
    <xf numFmtId="0" fontId="32" fillId="0" borderId="34" xfId="40" applyFont="1" applyBorder="1" applyAlignment="1">
      <alignment horizontal="center" vertical="center"/>
    </xf>
    <xf numFmtId="0" fontId="27" fillId="0" borderId="35" xfId="40" applyFont="1" applyBorder="1" applyAlignment="1">
      <alignment horizontal="left" vertical="center"/>
    </xf>
    <xf numFmtId="0" fontId="27" fillId="0" borderId="36" xfId="39" applyFont="1" applyBorder="1" applyAlignment="1">
      <alignment horizontal="center" vertical="center"/>
    </xf>
    <xf numFmtId="0" fontId="32" fillId="0" borderId="37" xfId="40" applyFont="1" applyBorder="1" applyAlignment="1">
      <alignment horizontal="center" vertical="center"/>
    </xf>
    <xf numFmtId="0" fontId="32" fillId="0" borderId="36" xfId="40" applyFont="1" applyBorder="1" applyAlignment="1">
      <alignment horizontal="center" vertical="center"/>
    </xf>
    <xf numFmtId="0" fontId="32" fillId="0" borderId="38" xfId="40" applyFont="1" applyBorder="1" applyAlignment="1">
      <alignment horizontal="center" vertical="center"/>
    </xf>
    <xf numFmtId="0" fontId="32" fillId="0" borderId="35" xfId="40" applyFont="1" applyBorder="1" applyAlignment="1">
      <alignment horizontal="left"/>
    </xf>
    <xf numFmtId="0" fontId="33" fillId="0" borderId="40" xfId="40" applyFont="1" applyBorder="1" applyAlignment="1">
      <alignment horizontal="center" vertical="center"/>
    </xf>
    <xf numFmtId="0" fontId="33" fillId="0" borderId="41" xfId="40" applyFont="1" applyBorder="1" applyAlignment="1">
      <alignment horizontal="center" vertical="center"/>
    </xf>
    <xf numFmtId="0" fontId="33" fillId="0" borderId="42" xfId="40" applyFont="1" applyBorder="1" applyAlignment="1">
      <alignment horizontal="center" vertical="center"/>
    </xf>
    <xf numFmtId="0" fontId="33" fillId="0" borderId="43" xfId="40" applyFont="1" applyBorder="1" applyAlignment="1">
      <alignment horizontal="center" vertical="center"/>
    </xf>
    <xf numFmtId="0" fontId="51" fillId="0" borderId="44" xfId="40" applyFont="1" applyBorder="1" applyAlignment="1">
      <alignment horizontal="center" vertical="center"/>
    </xf>
    <xf numFmtId="0" fontId="51" fillId="0" borderId="45" xfId="40" applyFont="1" applyBorder="1" applyAlignment="1">
      <alignment horizontal="center" vertical="center"/>
    </xf>
    <xf numFmtId="0" fontId="27" fillId="0" borderId="21" xfId="39" applyFont="1" applyBorder="1" applyAlignment="1">
      <alignment horizontal="left" vertical="center"/>
    </xf>
    <xf numFmtId="0" fontId="27" fillId="0" borderId="46" xfId="39" applyFont="1" applyBorder="1" applyAlignment="1">
      <alignment horizontal="left" vertical="center"/>
    </xf>
    <xf numFmtId="0" fontId="27" fillId="0" borderId="47" xfId="40" applyFont="1" applyBorder="1" applyAlignment="1">
      <alignment horizontal="left" vertical="center"/>
    </xf>
    <xf numFmtId="0" fontId="22" fillId="0" borderId="23" xfId="39" applyFont="1" applyBorder="1" applyAlignment="1">
      <alignment horizontal="center" vertical="center"/>
    </xf>
    <xf numFmtId="0" fontId="22" fillId="0" borderId="24" xfId="39" applyFont="1" applyBorder="1" applyAlignment="1">
      <alignment horizontal="center" vertical="center"/>
    </xf>
    <xf numFmtId="0" fontId="22" fillId="0" borderId="49" xfId="39" applyFont="1" applyBorder="1" applyAlignment="1">
      <alignment horizontal="center" vertical="center"/>
    </xf>
    <xf numFmtId="0" fontId="22" fillId="0" borderId="11" xfId="39" applyFont="1" applyBorder="1" applyAlignment="1">
      <alignment horizontal="center" vertical="center"/>
    </xf>
    <xf numFmtId="0" fontId="22" fillId="0" borderId="50" xfId="39" applyFont="1" applyBorder="1" applyAlignment="1">
      <alignment horizontal="center" vertical="center"/>
    </xf>
    <xf numFmtId="0" fontId="23" fillId="0" borderId="0" xfId="39" applyBorder="1" applyAlignment="1">
      <alignment horizontal="center" vertical="center"/>
    </xf>
    <xf numFmtId="0" fontId="22" fillId="0" borderId="51" xfId="39" applyFont="1" applyBorder="1" applyAlignment="1">
      <alignment horizontal="center" vertical="center"/>
    </xf>
    <xf numFmtId="0" fontId="22" fillId="0" borderId="16" xfId="39" applyFont="1" applyBorder="1" applyAlignment="1">
      <alignment horizontal="center" vertical="center"/>
    </xf>
    <xf numFmtId="0" fontId="22" fillId="0" borderId="15" xfId="39" applyFont="1" applyBorder="1" applyAlignment="1">
      <alignment horizontal="center" vertical="center"/>
    </xf>
    <xf numFmtId="0" fontId="22" fillId="0" borderId="52" xfId="39" applyFont="1" applyBorder="1" applyAlignment="1">
      <alignment horizontal="center" vertical="center"/>
    </xf>
    <xf numFmtId="0" fontId="22" fillId="0" borderId="48" xfId="39" applyFont="1" applyBorder="1" applyAlignment="1">
      <alignment horizontal="left" vertical="center"/>
    </xf>
    <xf numFmtId="0" fontId="22" fillId="0" borderId="53" xfId="39" applyFont="1" applyBorder="1" applyAlignment="1">
      <alignment horizontal="left" vertical="center"/>
    </xf>
    <xf numFmtId="0" fontId="22" fillId="0" borderId="0" xfId="0" applyFont="1" applyAlignment="1">
      <alignment horizontal="left" vertical="center"/>
    </xf>
    <xf numFmtId="0" fontId="22" fillId="0" borderId="0" xfId="39" applyFont="1" applyFill="1"/>
    <xf numFmtId="0" fontId="25" fillId="0" borderId="0" xfId="0" applyFont="1" applyAlignment="1">
      <alignment horizontal="left" vertical="center"/>
    </xf>
    <xf numFmtId="0" fontId="25" fillId="0" borderId="0" xfId="39" applyFont="1"/>
    <xf numFmtId="0" fontId="22" fillId="0" borderId="0" xfId="39" applyFont="1"/>
    <xf numFmtId="0" fontId="22" fillId="0" borderId="12" xfId="39" applyFont="1" applyBorder="1" applyAlignment="1">
      <alignment horizontal="center" vertical="center"/>
    </xf>
    <xf numFmtId="0" fontId="32" fillId="0" borderId="54" xfId="40" applyFont="1" applyBorder="1" applyAlignment="1">
      <alignment horizontal="center" vertical="center"/>
    </xf>
    <xf numFmtId="0" fontId="22" fillId="0" borderId="17" xfId="39" applyFont="1" applyBorder="1" applyAlignment="1">
      <alignment horizontal="center" vertical="center"/>
    </xf>
    <xf numFmtId="0" fontId="22" fillId="0" borderId="18" xfId="39" applyFont="1" applyBorder="1" applyAlignment="1">
      <alignment horizontal="center" vertical="center"/>
    </xf>
    <xf numFmtId="0" fontId="22" fillId="0" borderId="55" xfId="39" applyFont="1" applyBorder="1" applyAlignment="1">
      <alignment horizontal="center" vertical="center"/>
    </xf>
    <xf numFmtId="0" fontId="22" fillId="0" borderId="56" xfId="39" applyFont="1" applyBorder="1" applyAlignment="1">
      <alignment horizontal="left" vertical="center"/>
    </xf>
    <xf numFmtId="0" fontId="22" fillId="0" borderId="57" xfId="39" applyFont="1" applyBorder="1" applyAlignment="1">
      <alignment horizontal="center" vertical="center"/>
    </xf>
    <xf numFmtId="0" fontId="22" fillId="0" borderId="58" xfId="39" applyFont="1" applyBorder="1" applyAlignment="1">
      <alignment horizontal="center" vertical="center"/>
    </xf>
    <xf numFmtId="0" fontId="22" fillId="0" borderId="51" xfId="39" applyFont="1" applyBorder="1" applyAlignment="1">
      <alignment horizontal="left" vertical="center"/>
    </xf>
    <xf numFmtId="16" fontId="49" fillId="0" borderId="50" xfId="0" quotePrefix="1" applyNumberFormat="1" applyFont="1" applyBorder="1" applyAlignment="1">
      <alignment horizontal="center" vertical="center"/>
    </xf>
    <xf numFmtId="0" fontId="49" fillId="0" borderId="56" xfId="0" quotePrefix="1" applyFont="1" applyBorder="1" applyAlignment="1">
      <alignment horizontal="center" vertical="center"/>
    </xf>
    <xf numFmtId="0" fontId="49" fillId="0" borderId="59" xfId="0" quotePrefix="1" applyFont="1" applyBorder="1" applyAlignment="1">
      <alignment horizontal="center" vertical="center"/>
    </xf>
    <xf numFmtId="0" fontId="49" fillId="0" borderId="49" xfId="0" quotePrefix="1" applyFont="1" applyBorder="1" applyAlignment="1">
      <alignment horizontal="center" vertical="center"/>
    </xf>
    <xf numFmtId="0" fontId="49" fillId="0" borderId="56" xfId="0" quotePrefix="1" applyFont="1" applyBorder="1" applyAlignment="1">
      <alignment horizontal="center"/>
    </xf>
    <xf numFmtId="0" fontId="25" fillId="0" borderId="60" xfId="39" applyFont="1" applyBorder="1" applyAlignment="1">
      <alignment horizontal="center" vertical="center"/>
    </xf>
    <xf numFmtId="0" fontId="25" fillId="0" borderId="61" xfId="39" applyFont="1" applyBorder="1" applyAlignment="1">
      <alignment vertical="center"/>
    </xf>
    <xf numFmtId="0" fontId="25" fillId="0" borderId="23" xfId="39" applyFont="1" applyBorder="1" applyAlignment="1">
      <alignment horizontal="center" vertical="center"/>
    </xf>
    <xf numFmtId="0" fontId="49" fillId="0" borderId="48" xfId="0" applyFont="1" applyBorder="1" applyAlignment="1">
      <alignment horizontal="center"/>
    </xf>
    <xf numFmtId="0" fontId="49" fillId="0" borderId="58" xfId="0" applyFont="1" applyBorder="1" applyAlignment="1">
      <alignment horizontal="center"/>
    </xf>
    <xf numFmtId="0" fontId="49" fillId="0" borderId="24" xfId="0" applyFont="1" applyBorder="1" applyAlignment="1">
      <alignment horizontal="center"/>
    </xf>
    <xf numFmtId="0" fontId="25" fillId="0" borderId="62" xfId="39" applyFont="1" applyBorder="1" applyAlignment="1">
      <alignment horizontal="center" vertical="center"/>
    </xf>
    <xf numFmtId="0" fontId="25" fillId="0" borderId="54" xfId="39" applyFont="1" applyBorder="1" applyAlignment="1">
      <alignment vertical="center"/>
    </xf>
    <xf numFmtId="0" fontId="25" fillId="0" borderId="17" xfId="39" applyFont="1" applyBorder="1" applyAlignment="1">
      <alignment horizontal="center" vertical="center"/>
    </xf>
    <xf numFmtId="0" fontId="49" fillId="0" borderId="51" xfId="0" applyFont="1" applyBorder="1" applyAlignment="1">
      <alignment horizontal="center" vertical="center"/>
    </xf>
    <xf numFmtId="0" fontId="49" fillId="0" borderId="18" xfId="0" applyFont="1" applyBorder="1" applyAlignment="1">
      <alignment horizontal="center"/>
    </xf>
    <xf numFmtId="0" fontId="49" fillId="0" borderId="54" xfId="0" applyFont="1" applyBorder="1"/>
    <xf numFmtId="0" fontId="49" fillId="0" borderId="63" xfId="0" applyFont="1" applyBorder="1" applyAlignment="1">
      <alignment horizontal="center" vertical="center"/>
    </xf>
    <xf numFmtId="0" fontId="25" fillId="0" borderId="54" xfId="39" applyFont="1" applyFill="1" applyBorder="1" applyAlignment="1">
      <alignment horizontal="left" vertical="center"/>
    </xf>
    <xf numFmtId="0" fontId="49" fillId="0" borderId="18" xfId="0" applyFont="1" applyBorder="1" applyAlignment="1">
      <alignment horizontal="center" vertical="center"/>
    </xf>
    <xf numFmtId="0" fontId="25" fillId="0" borderId="65" xfId="39" applyFont="1" applyBorder="1" applyAlignment="1">
      <alignment vertical="center"/>
    </xf>
    <xf numFmtId="0" fontId="25" fillId="0" borderId="36" xfId="39" applyFont="1" applyBorder="1" applyAlignment="1">
      <alignment horizontal="center" vertical="center"/>
    </xf>
    <xf numFmtId="0" fontId="49" fillId="0" borderId="38" xfId="0" applyFont="1" applyBorder="1" applyAlignment="1">
      <alignment horizontal="center"/>
    </xf>
    <xf numFmtId="0" fontId="25" fillId="0" borderId="54" xfId="39" applyFont="1" applyBorder="1" applyAlignment="1">
      <alignment horizontal="center" vertical="center"/>
    </xf>
    <xf numFmtId="0" fontId="22" fillId="0" borderId="63" xfId="39" applyFont="1" applyBorder="1" applyAlignment="1">
      <alignment horizontal="center" vertical="center"/>
    </xf>
    <xf numFmtId="0" fontId="37" fillId="0" borderId="12" xfId="39" applyFont="1" applyBorder="1" applyAlignment="1">
      <alignment horizontal="center" vertical="center" wrapText="1"/>
    </xf>
    <xf numFmtId="16" fontId="49" fillId="0" borderId="56" xfId="0" quotePrefix="1" applyNumberFormat="1" applyFont="1" applyFill="1" applyBorder="1" applyAlignment="1">
      <alignment horizontal="center" vertical="center"/>
    </xf>
    <xf numFmtId="0" fontId="49" fillId="0" borderId="56" xfId="0" quotePrefix="1" applyFont="1" applyFill="1" applyBorder="1" applyAlignment="1">
      <alignment horizontal="center" vertical="center"/>
    </xf>
    <xf numFmtId="0" fontId="49" fillId="0" borderId="50" xfId="0" quotePrefix="1" applyFont="1" applyFill="1" applyBorder="1" applyAlignment="1">
      <alignment horizontal="center" vertical="center"/>
    </xf>
    <xf numFmtId="0" fontId="49" fillId="0" borderId="68" xfId="0" quotePrefix="1" applyFont="1" applyBorder="1" applyAlignment="1">
      <alignment horizontal="center" vertical="center"/>
    </xf>
    <xf numFmtId="0" fontId="49" fillId="0" borderId="48" xfId="0" applyFont="1" applyFill="1" applyBorder="1" applyAlignment="1">
      <alignment horizontal="center" vertical="center"/>
    </xf>
    <xf numFmtId="0" fontId="49" fillId="0" borderId="51"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63"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64" xfId="0" applyFont="1" applyFill="1" applyBorder="1" applyAlignment="1">
      <alignment horizontal="center" vertical="center"/>
    </xf>
    <xf numFmtId="0" fontId="49" fillId="0" borderId="67" xfId="0" applyFont="1" applyFill="1" applyBorder="1" applyAlignment="1">
      <alignment horizontal="center" vertical="center"/>
    </xf>
    <xf numFmtId="0" fontId="25" fillId="0" borderId="65" xfId="39" applyFont="1" applyBorder="1" applyAlignment="1">
      <alignment horizontal="center" vertical="center"/>
    </xf>
    <xf numFmtId="0" fontId="51" fillId="0" borderId="70" xfId="40" applyFont="1" applyBorder="1" applyAlignment="1">
      <alignment horizontal="center" vertical="center"/>
    </xf>
    <xf numFmtId="0" fontId="23" fillId="0" borderId="71" xfId="39" applyFont="1" applyBorder="1" applyAlignment="1">
      <alignment horizontal="left"/>
    </xf>
    <xf numFmtId="0" fontId="23" fillId="0" borderId="72" xfId="39" applyFont="1" applyBorder="1" applyAlignment="1">
      <alignment horizontal="left"/>
    </xf>
    <xf numFmtId="0" fontId="23" fillId="0" borderId="72" xfId="39" applyFont="1" applyBorder="1" applyAlignment="1">
      <alignment horizontal="left" vertical="center"/>
    </xf>
    <xf numFmtId="0" fontId="23" fillId="0" borderId="73" xfId="39" applyBorder="1" applyAlignment="1">
      <alignment horizontal="left"/>
    </xf>
    <xf numFmtId="0" fontId="20" fillId="0" borderId="28" xfId="39" applyFont="1" applyBorder="1" applyAlignment="1">
      <alignment horizontal="left" vertical="center"/>
    </xf>
    <xf numFmtId="0" fontId="23" fillId="0" borderId="29" xfId="39" applyBorder="1" applyAlignment="1">
      <alignment horizontal="left"/>
    </xf>
    <xf numFmtId="0" fontId="23" fillId="0" borderId="28" xfId="39" applyFont="1" applyBorder="1" applyAlignment="1">
      <alignment horizontal="left"/>
    </xf>
    <xf numFmtId="0" fontId="23" fillId="0" borderId="74" xfId="39" applyBorder="1" applyAlignment="1">
      <alignment horizontal="left"/>
    </xf>
    <xf numFmtId="0" fontId="23" fillId="0" borderId="75" xfId="39" applyBorder="1" applyAlignment="1">
      <alignment horizontal="left"/>
    </xf>
    <xf numFmtId="0" fontId="23" fillId="0" borderId="76" xfId="39" applyBorder="1" applyAlignment="1">
      <alignment horizontal="left"/>
    </xf>
    <xf numFmtId="0" fontId="52" fillId="0" borderId="77" xfId="0" applyFont="1" applyFill="1" applyBorder="1" applyAlignment="1">
      <alignment horizontal="center" vertical="center"/>
    </xf>
    <xf numFmtId="0" fontId="52" fillId="0" borderId="78" xfId="0" applyFont="1" applyBorder="1" applyAlignment="1">
      <alignment horizontal="center" vertical="center"/>
    </xf>
    <xf numFmtId="0" fontId="52" fillId="0" borderId="79" xfId="0" applyFont="1" applyFill="1" applyBorder="1" applyAlignment="1">
      <alignment horizontal="center" vertical="center"/>
    </xf>
    <xf numFmtId="0" fontId="52" fillId="0" borderId="77" xfId="0" applyFont="1" applyBorder="1" applyAlignment="1">
      <alignment horizontal="center" vertical="center"/>
    </xf>
    <xf numFmtId="0" fontId="52" fillId="0" borderId="80" xfId="0" applyFont="1" applyBorder="1" applyAlignment="1">
      <alignment horizontal="center" vertical="center"/>
    </xf>
    <xf numFmtId="0" fontId="52" fillId="0" borderId="81" xfId="0" applyFont="1" applyBorder="1" applyAlignment="1">
      <alignment horizontal="center" vertical="center"/>
    </xf>
    <xf numFmtId="0" fontId="52" fillId="0" borderId="79" xfId="0" applyFont="1" applyBorder="1" applyAlignment="1">
      <alignment horizontal="center" vertical="center"/>
    </xf>
    <xf numFmtId="0" fontId="49" fillId="0" borderId="67" xfId="0" applyFont="1" applyBorder="1" applyAlignment="1">
      <alignment horizontal="center" vertical="center"/>
    </xf>
    <xf numFmtId="0" fontId="25" fillId="0" borderId="61" xfId="39" applyFont="1" applyBorder="1" applyAlignment="1">
      <alignment horizontal="center" vertical="center"/>
    </xf>
    <xf numFmtId="0" fontId="49" fillId="0" borderId="59" xfId="0" quotePrefix="1" applyFont="1" applyBorder="1" applyAlignment="1">
      <alignment horizontal="center"/>
    </xf>
    <xf numFmtId="0" fontId="49" fillId="0" borderId="38" xfId="0" applyFont="1" applyBorder="1" applyAlignment="1">
      <alignment horizontal="center" vertical="center"/>
    </xf>
    <xf numFmtId="16" fontId="49" fillId="0" borderId="49" xfId="0" quotePrefix="1" applyNumberFormat="1" applyFont="1" applyBorder="1" applyAlignment="1">
      <alignment horizontal="center" vertical="center"/>
    </xf>
    <xf numFmtId="0" fontId="49" fillId="0" borderId="0" xfId="0" applyFont="1" applyBorder="1" applyAlignment="1">
      <alignment horizontal="center" vertical="center"/>
    </xf>
    <xf numFmtId="0" fontId="52" fillId="0" borderId="78" xfId="0" applyFont="1" applyFill="1" applyBorder="1" applyAlignment="1">
      <alignment horizontal="center" vertical="center"/>
    </xf>
    <xf numFmtId="0" fontId="25" fillId="0" borderId="82" xfId="39" applyFont="1" applyBorder="1" applyAlignment="1">
      <alignment horizontal="center" vertical="center"/>
    </xf>
    <xf numFmtId="0" fontId="25" fillId="0" borderId="51" xfId="0" applyFont="1" applyBorder="1" applyAlignment="1">
      <alignment horizontal="center" vertical="center"/>
    </xf>
    <xf numFmtId="0" fontId="22" fillId="0" borderId="59" xfId="39" applyFont="1" applyBorder="1" applyAlignment="1">
      <alignment horizontal="center" vertical="center"/>
    </xf>
    <xf numFmtId="0" fontId="25" fillId="0" borderId="29" xfId="39" applyFont="1" applyBorder="1" applyAlignment="1">
      <alignment horizontal="left"/>
    </xf>
    <xf numFmtId="0" fontId="25" fillId="0" borderId="0" xfId="0" applyFont="1" applyAlignment="1">
      <alignment horizontal="center" vertical="center"/>
    </xf>
    <xf numFmtId="0" fontId="25" fillId="0" borderId="61" xfId="39" applyFont="1" applyFill="1" applyBorder="1" applyAlignment="1">
      <alignment vertical="center"/>
    </xf>
    <xf numFmtId="0" fontId="25" fillId="0" borderId="54" xfId="39" applyFont="1" applyFill="1" applyBorder="1" applyAlignment="1">
      <alignment vertical="center"/>
    </xf>
    <xf numFmtId="0" fontId="49" fillId="0" borderId="48" xfId="0" applyFont="1" applyBorder="1" applyAlignment="1">
      <alignment horizontal="center" vertical="center"/>
    </xf>
    <xf numFmtId="0" fontId="49" fillId="0" borderId="62" xfId="0" applyFont="1" applyBorder="1" applyAlignment="1">
      <alignment horizontal="center" vertical="center"/>
    </xf>
    <xf numFmtId="0" fontId="25" fillId="0" borderId="17" xfId="39" applyFont="1" applyFill="1" applyBorder="1" applyAlignment="1">
      <alignment horizontal="center" vertical="center"/>
    </xf>
    <xf numFmtId="0" fontId="49" fillId="0" borderId="60" xfId="0" applyFont="1" applyBorder="1" applyAlignment="1">
      <alignment horizontal="center" vertical="center"/>
    </xf>
    <xf numFmtId="0" fontId="0" fillId="0" borderId="0" xfId="0" applyAlignment="1">
      <alignment horizontal="center"/>
    </xf>
    <xf numFmtId="0" fontId="0" fillId="0" borderId="51" xfId="0" applyBorder="1" applyAlignment="1">
      <alignment horizontal="center" vertical="center"/>
    </xf>
    <xf numFmtId="0" fontId="0" fillId="0" borderId="83" xfId="0" applyBorder="1"/>
    <xf numFmtId="0" fontId="0" fillId="0" borderId="84" xfId="0" applyBorder="1"/>
    <xf numFmtId="0" fontId="0" fillId="0" borderId="84" xfId="0" applyBorder="1" applyAlignment="1">
      <alignment horizontal="center"/>
    </xf>
    <xf numFmtId="0" fontId="25" fillId="0" borderId="63" xfId="39" applyFont="1" applyBorder="1" applyAlignment="1">
      <alignment vertical="center"/>
    </xf>
    <xf numFmtId="0" fontId="0" fillId="0" borderId="0" xfId="0" applyAlignment="1">
      <alignment horizontal="center" vertical="center"/>
    </xf>
    <xf numFmtId="0" fontId="25" fillId="0" borderId="51" xfId="39" applyFont="1" applyBorder="1" applyAlignment="1">
      <alignment horizontal="center" vertical="center"/>
    </xf>
    <xf numFmtId="0" fontId="25" fillId="0" borderId="63" xfId="39" applyFont="1" applyBorder="1" applyAlignment="1">
      <alignment horizontal="center" vertical="center"/>
    </xf>
    <xf numFmtId="0" fontId="49" fillId="0" borderId="22" xfId="0" applyFont="1" applyBorder="1" applyAlignment="1">
      <alignment horizontal="center" vertical="center"/>
    </xf>
    <xf numFmtId="0" fontId="49" fillId="0" borderId="64" xfId="0" applyFont="1" applyBorder="1" applyAlignment="1">
      <alignment horizontal="center" vertical="center"/>
    </xf>
    <xf numFmtId="0" fontId="25" fillId="0" borderId="64" xfId="39" applyFont="1" applyBorder="1" applyAlignment="1">
      <alignment horizontal="center" vertical="center"/>
    </xf>
    <xf numFmtId="0" fontId="52" fillId="0" borderId="85" xfId="0" applyFont="1" applyBorder="1" applyAlignment="1">
      <alignment horizontal="center" vertical="center"/>
    </xf>
    <xf numFmtId="0" fontId="52" fillId="0" borderId="86" xfId="0" applyFont="1" applyFill="1" applyBorder="1" applyAlignment="1">
      <alignment horizontal="center" vertical="center"/>
    </xf>
    <xf numFmtId="0" fontId="52" fillId="0" borderId="86" xfId="0" applyFont="1" applyBorder="1" applyAlignment="1">
      <alignment horizontal="center" vertical="center"/>
    </xf>
    <xf numFmtId="0" fontId="52" fillId="0" borderId="87" xfId="0" applyFont="1" applyBorder="1" applyAlignment="1">
      <alignment horizontal="center" vertical="center"/>
    </xf>
    <xf numFmtId="0" fontId="25" fillId="0" borderId="18" xfId="39" applyFont="1" applyBorder="1" applyAlignment="1">
      <alignment horizontal="center" vertical="center"/>
    </xf>
    <xf numFmtId="0" fontId="25" fillId="0" borderId="63" xfId="0" applyFont="1" applyBorder="1"/>
    <xf numFmtId="0" fontId="25" fillId="0" borderId="63" xfId="0" applyFont="1" applyFill="1" applyBorder="1"/>
    <xf numFmtId="0" fontId="52" fillId="0" borderId="81" xfId="0" applyFont="1" applyFill="1" applyBorder="1" applyAlignment="1">
      <alignment horizontal="center" vertical="center"/>
    </xf>
    <xf numFmtId="0" fontId="52" fillId="0" borderId="85" xfId="0" applyFont="1" applyBorder="1" applyAlignment="1">
      <alignment horizontal="center"/>
    </xf>
    <xf numFmtId="0" fontId="52" fillId="0" borderId="89" xfId="0" applyFont="1" applyBorder="1" applyAlignment="1">
      <alignment horizontal="center" vertical="center"/>
    </xf>
    <xf numFmtId="16" fontId="49" fillId="0" borderId="68" xfId="0" quotePrefix="1" applyNumberFormat="1" applyFont="1" applyBorder="1" applyAlignment="1">
      <alignment horizontal="center" vertical="center"/>
    </xf>
    <xf numFmtId="0" fontId="52" fillId="0" borderId="81" xfId="0" applyFont="1" applyBorder="1" applyAlignment="1">
      <alignment horizontal="center"/>
    </xf>
    <xf numFmtId="0" fontId="25" fillId="0" borderId="69" xfId="39" applyFont="1" applyBorder="1" applyAlignment="1">
      <alignment horizontal="center" vertical="center"/>
    </xf>
    <xf numFmtId="0" fontId="25" fillId="0" borderId="88" xfId="39" applyFont="1" applyBorder="1" applyAlignment="1">
      <alignment horizontal="center" vertical="center"/>
    </xf>
    <xf numFmtId="0" fontId="25" fillId="0" borderId="22" xfId="39" applyFont="1" applyBorder="1" applyAlignment="1">
      <alignment horizontal="center" vertical="center"/>
    </xf>
    <xf numFmtId="0" fontId="25" fillId="0" borderId="35" xfId="39" applyFont="1" applyBorder="1" applyAlignment="1">
      <alignment horizontal="center" vertical="center"/>
    </xf>
    <xf numFmtId="0" fontId="53" fillId="0" borderId="90" xfId="0" applyFont="1" applyBorder="1" applyAlignment="1">
      <alignment horizontal="center" vertical="center"/>
    </xf>
    <xf numFmtId="0" fontId="49" fillId="0" borderId="91" xfId="0" applyFont="1" applyBorder="1" applyAlignment="1">
      <alignment horizontal="center" vertical="center"/>
    </xf>
    <xf numFmtId="0" fontId="49" fillId="0" borderId="92" xfId="0" applyFont="1" applyBorder="1" applyAlignment="1">
      <alignment horizontal="center" vertical="center"/>
    </xf>
    <xf numFmtId="0" fontId="49" fillId="0" borderId="93" xfId="0" applyFont="1" applyBorder="1" applyAlignment="1">
      <alignment horizontal="center" vertical="center"/>
    </xf>
    <xf numFmtId="0" fontId="49" fillId="0" borderId="94" xfId="0" applyFont="1" applyBorder="1" applyAlignment="1">
      <alignment horizontal="center" vertical="center"/>
    </xf>
    <xf numFmtId="0" fontId="25" fillId="0" borderId="93" xfId="39" applyFont="1" applyBorder="1" applyAlignment="1">
      <alignment horizontal="center" vertical="center"/>
    </xf>
    <xf numFmtId="0" fontId="54" fillId="0" borderId="95" xfId="0" applyFont="1" applyBorder="1" applyAlignment="1">
      <alignment horizontal="center" vertical="center"/>
    </xf>
    <xf numFmtId="0" fontId="52" fillId="0" borderId="85" xfId="0" applyFont="1" applyFill="1" applyBorder="1" applyAlignment="1">
      <alignment horizontal="center" vertical="center"/>
    </xf>
    <xf numFmtId="0" fontId="0" fillId="0" borderId="17" xfId="0" applyBorder="1" applyAlignment="1">
      <alignment horizontal="center" vertical="center"/>
    </xf>
    <xf numFmtId="0" fontId="55" fillId="0" borderId="76" xfId="0" applyFont="1" applyBorder="1" applyAlignment="1">
      <alignment horizontal="center" vertical="center"/>
    </xf>
    <xf numFmtId="0" fontId="52" fillId="0" borderId="87" xfId="0" applyFont="1" applyFill="1" applyBorder="1" applyAlignment="1">
      <alignment horizontal="center" vertical="center"/>
    </xf>
    <xf numFmtId="0" fontId="49" fillId="0" borderId="96" xfId="0" applyFont="1" applyFill="1" applyBorder="1" applyAlignment="1">
      <alignment horizontal="center" vertical="center"/>
    </xf>
    <xf numFmtId="0" fontId="49" fillId="0" borderId="96" xfId="0" applyFont="1" applyBorder="1" applyAlignment="1">
      <alignment horizontal="center" vertical="center"/>
    </xf>
    <xf numFmtId="0" fontId="0" fillId="0" borderId="33" xfId="0" applyBorder="1" applyAlignment="1">
      <alignment horizontal="center" vertical="center"/>
    </xf>
    <xf numFmtId="0" fontId="0" fillId="0" borderId="96" xfId="0" applyBorder="1" applyAlignment="1">
      <alignment horizontal="center" vertical="center"/>
    </xf>
    <xf numFmtId="0" fontId="49" fillId="0" borderId="97" xfId="0" applyFont="1" applyBorder="1" applyAlignment="1">
      <alignment horizontal="center" vertical="center"/>
    </xf>
    <xf numFmtId="0" fontId="25" fillId="0" borderId="93" xfId="39" applyFont="1" applyBorder="1" applyAlignment="1">
      <alignment vertical="center"/>
    </xf>
    <xf numFmtId="0" fontId="0" fillId="0" borderId="98" xfId="0" applyBorder="1" applyAlignment="1">
      <alignment horizontal="center" vertical="center"/>
    </xf>
    <xf numFmtId="0" fontId="0" fillId="0" borderId="63" xfId="0" applyBorder="1" applyAlignment="1">
      <alignment horizontal="center" vertical="center"/>
    </xf>
    <xf numFmtId="0" fontId="49" fillId="0" borderId="10" xfId="0" quotePrefix="1" applyFont="1" applyFill="1" applyBorder="1" applyAlignment="1">
      <alignment horizontal="center" vertical="center"/>
    </xf>
    <xf numFmtId="0" fontId="49" fillId="0" borderId="63" xfId="0" applyFont="1" applyBorder="1"/>
    <xf numFmtId="0" fontId="25" fillId="0" borderId="54" xfId="0" applyFont="1" applyBorder="1"/>
    <xf numFmtId="0" fontId="22" fillId="0" borderId="12" xfId="39" applyFont="1" applyBorder="1" applyAlignment="1">
      <alignment horizontal="center" vertical="center" wrapText="1"/>
    </xf>
    <xf numFmtId="0" fontId="56" fillId="0" borderId="0" xfId="39" applyFont="1" applyAlignment="1">
      <alignment vertical="center" wrapText="1"/>
    </xf>
    <xf numFmtId="0" fontId="22" fillId="0" borderId="0" xfId="39" applyFont="1" applyAlignment="1">
      <alignment horizontal="left" vertical="center"/>
    </xf>
    <xf numFmtId="0" fontId="25" fillId="0" borderId="0" xfId="39" applyFont="1" applyAlignment="1">
      <alignment horizontal="left" vertical="center"/>
    </xf>
    <xf numFmtId="0" fontId="27" fillId="0" borderId="26" xfId="39" applyFont="1" applyBorder="1" applyAlignment="1">
      <alignment horizontal="center" vertical="center"/>
    </xf>
    <xf numFmtId="0" fontId="49" fillId="0" borderId="52" xfId="0" quotePrefix="1" applyFont="1" applyFill="1" applyBorder="1" applyAlignment="1">
      <alignment horizontal="center" vertical="center"/>
    </xf>
    <xf numFmtId="0" fontId="52" fillId="0" borderId="75" xfId="0" applyFont="1" applyBorder="1" applyAlignment="1">
      <alignment horizontal="center" vertical="center"/>
    </xf>
    <xf numFmtId="0" fontId="0" fillId="0" borderId="51" xfId="0" applyBorder="1" applyAlignment="1">
      <alignment horizontal="center"/>
    </xf>
    <xf numFmtId="0" fontId="49" fillId="0" borderId="99" xfId="0" applyFont="1" applyBorder="1" applyAlignment="1">
      <alignment horizontal="center" vertical="center"/>
    </xf>
    <xf numFmtId="0" fontId="25" fillId="0" borderId="40" xfId="0" applyFont="1" applyBorder="1" applyAlignment="1">
      <alignment horizontal="center" vertical="center"/>
    </xf>
    <xf numFmtId="0" fontId="0" fillId="0" borderId="99" xfId="0" applyBorder="1" applyAlignment="1">
      <alignment horizontal="center" vertical="center"/>
    </xf>
    <xf numFmtId="0" fontId="49" fillId="0" borderId="100" xfId="0" applyFont="1" applyBorder="1" applyAlignment="1">
      <alignment horizontal="center" vertical="center"/>
    </xf>
    <xf numFmtId="0" fontId="49" fillId="0" borderId="101" xfId="0" applyFont="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8" xfId="0" applyBorder="1" applyAlignment="1">
      <alignment horizontal="center" vertical="center"/>
    </xf>
    <xf numFmtId="0" fontId="49" fillId="0" borderId="17" xfId="0" applyFont="1" applyBorder="1" applyAlignment="1">
      <alignment horizontal="center" vertical="center"/>
    </xf>
    <xf numFmtId="0" fontId="49" fillId="0" borderId="33" xfId="0" applyFont="1" applyBorder="1" applyAlignment="1">
      <alignment horizontal="center" vertical="center"/>
    </xf>
    <xf numFmtId="0" fontId="0" fillId="0" borderId="64" xfId="0" applyBorder="1" applyAlignment="1">
      <alignment horizontal="center" vertical="center"/>
    </xf>
    <xf numFmtId="0" fontId="0" fillId="0" borderId="34" xfId="0" applyBorder="1" applyAlignment="1">
      <alignment horizontal="center" vertical="center"/>
    </xf>
    <xf numFmtId="0" fontId="25" fillId="0" borderId="41" xfId="0" applyFont="1" applyBorder="1" applyAlignment="1">
      <alignment horizontal="center" vertical="center"/>
    </xf>
    <xf numFmtId="0" fontId="49" fillId="0" borderId="11" xfId="0" quotePrefix="1" applyFont="1" applyFill="1" applyBorder="1" applyAlignment="1">
      <alignment horizontal="center" vertical="center"/>
    </xf>
    <xf numFmtId="0" fontId="52" fillId="0" borderId="89" xfId="0" applyFont="1" applyFill="1" applyBorder="1" applyAlignment="1">
      <alignment horizontal="center" vertical="center"/>
    </xf>
    <xf numFmtId="0" fontId="25" fillId="0" borderId="105" xfId="39" applyFont="1" applyBorder="1" applyAlignment="1">
      <alignment vertical="center"/>
    </xf>
    <xf numFmtId="0" fontId="25" fillId="0" borderId="96" xfId="0" applyFont="1" applyBorder="1" applyAlignment="1">
      <alignment horizontal="center" vertical="center"/>
    </xf>
    <xf numFmtId="0" fontId="25" fillId="24" borderId="54" xfId="39" applyFont="1" applyFill="1" applyBorder="1" applyAlignment="1">
      <alignment vertical="center"/>
    </xf>
    <xf numFmtId="0" fontId="25" fillId="24" borderId="17" xfId="39" applyFont="1" applyFill="1" applyBorder="1" applyAlignment="1">
      <alignment horizontal="center" vertical="center"/>
    </xf>
    <xf numFmtId="0" fontId="49" fillId="24" borderId="51" xfId="0" applyFont="1" applyFill="1" applyBorder="1" applyAlignment="1">
      <alignment horizontal="center" vertical="center"/>
    </xf>
    <xf numFmtId="0" fontId="25" fillId="24" borderId="64" xfId="39" applyFont="1" applyFill="1" applyBorder="1" applyAlignment="1">
      <alignment horizontal="center" vertical="center"/>
    </xf>
    <xf numFmtId="0" fontId="0" fillId="24" borderId="63" xfId="0" applyFill="1" applyBorder="1" applyAlignment="1">
      <alignment horizontal="center" vertical="center"/>
    </xf>
    <xf numFmtId="0" fontId="0" fillId="24" borderId="17" xfId="0" applyFill="1" applyBorder="1" applyAlignment="1">
      <alignment horizontal="center" vertical="center"/>
    </xf>
    <xf numFmtId="0" fontId="0" fillId="24" borderId="51" xfId="0" applyFill="1" applyBorder="1" applyAlignment="1">
      <alignment horizontal="center" vertical="center"/>
    </xf>
    <xf numFmtId="0" fontId="0" fillId="24" borderId="18" xfId="0" applyFill="1" applyBorder="1" applyAlignment="1">
      <alignment horizontal="center" vertical="center"/>
    </xf>
    <xf numFmtId="0" fontId="0" fillId="24" borderId="64" xfId="0" applyFill="1" applyBorder="1" applyAlignment="1">
      <alignment horizontal="center" vertical="center"/>
    </xf>
    <xf numFmtId="0" fontId="25" fillId="24" borderId="40" xfId="0" applyFont="1" applyFill="1" applyBorder="1" applyAlignment="1">
      <alignment horizontal="center" vertical="center"/>
    </xf>
    <xf numFmtId="0" fontId="22" fillId="0" borderId="0" xfId="39" applyFont="1" applyAlignment="1">
      <alignment vertical="center"/>
    </xf>
    <xf numFmtId="0" fontId="27" fillId="0" borderId="54" xfId="39" applyFont="1" applyBorder="1" applyAlignment="1">
      <alignment horizontal="center" vertical="center"/>
    </xf>
    <xf numFmtId="0" fontId="23" fillId="0" borderId="17" xfId="0" applyFont="1" applyBorder="1" applyAlignment="1">
      <alignment horizontal="center" vertical="center"/>
    </xf>
    <xf numFmtId="8" fontId="22" fillId="0" borderId="0" xfId="39" applyNumberFormat="1" applyFont="1" applyAlignment="1">
      <alignment horizontal="left" vertical="center"/>
    </xf>
    <xf numFmtId="0" fontId="49" fillId="0" borderId="61" xfId="0" applyFont="1" applyBorder="1"/>
    <xf numFmtId="0" fontId="25" fillId="0" borderId="105" xfId="39" applyFont="1"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49" fillId="0" borderId="107" xfId="0" applyFont="1" applyBorder="1" applyAlignment="1">
      <alignment horizontal="center" vertical="center"/>
    </xf>
    <xf numFmtId="0" fontId="37" fillId="0" borderId="106" xfId="39" applyFont="1" applyBorder="1" applyAlignment="1">
      <alignment horizontal="center" vertical="center" wrapText="1"/>
    </xf>
    <xf numFmtId="0" fontId="22" fillId="0" borderId="55" xfId="39" applyFont="1" applyBorder="1" applyAlignment="1">
      <alignment horizontal="left" vertical="center"/>
    </xf>
    <xf numFmtId="0" fontId="0" fillId="25" borderId="71" xfId="0" applyFill="1" applyBorder="1"/>
    <xf numFmtId="0" fontId="0" fillId="25" borderId="72" xfId="0" applyFill="1" applyBorder="1"/>
    <xf numFmtId="0" fontId="0" fillId="25" borderId="72" xfId="0" applyFill="1" applyBorder="1" applyAlignment="1">
      <alignment horizontal="center" vertical="center"/>
    </xf>
    <xf numFmtId="0" fontId="0" fillId="25" borderId="73" xfId="0" applyFill="1" applyBorder="1"/>
    <xf numFmtId="0" fontId="0" fillId="25" borderId="28" xfId="0" applyFill="1" applyBorder="1"/>
    <xf numFmtId="0" fontId="0" fillId="25" borderId="29" xfId="0" applyFill="1" applyBorder="1"/>
    <xf numFmtId="0" fontId="38" fillId="0" borderId="108" xfId="0" applyFont="1" applyBorder="1" applyAlignment="1">
      <alignment horizontal="center"/>
    </xf>
    <xf numFmtId="1" fontId="39" fillId="0" borderId="16" xfId="0" applyNumberFormat="1" applyFont="1" applyBorder="1" applyAlignment="1">
      <alignment horizontal="center" vertical="center"/>
    </xf>
    <xf numFmtId="0" fontId="39" fillId="0" borderId="109" xfId="0" applyFont="1" applyBorder="1" applyAlignment="1">
      <alignment horizontal="left" vertical="center"/>
    </xf>
    <xf numFmtId="0" fontId="39" fillId="0" borderId="53" xfId="0" applyFont="1" applyBorder="1" applyAlignment="1">
      <alignment horizontal="center" vertical="center"/>
    </xf>
    <xf numFmtId="0" fontId="39" fillId="0" borderId="53" xfId="0" applyFont="1" applyFill="1" applyBorder="1" applyAlignment="1">
      <alignment horizontal="center" vertical="center"/>
    </xf>
    <xf numFmtId="164" fontId="57" fillId="0" borderId="15" xfId="0" applyNumberFormat="1" applyFont="1" applyFill="1" applyBorder="1" applyAlignment="1">
      <alignment horizontal="center" vertical="center"/>
    </xf>
    <xf numFmtId="1" fontId="39" fillId="0" borderId="17" xfId="0" applyNumberFormat="1" applyFont="1" applyFill="1" applyBorder="1" applyAlignment="1">
      <alignment horizontal="center" vertical="center"/>
    </xf>
    <xf numFmtId="0" fontId="39" fillId="0" borderId="64" xfId="0" applyFont="1" applyFill="1" applyBorder="1" applyAlignment="1">
      <alignment horizontal="left" vertical="center"/>
    </xf>
    <xf numFmtId="0" fontId="39" fillId="0" borderId="51" xfId="0" applyFont="1" applyBorder="1" applyAlignment="1">
      <alignment horizontal="center" vertical="center"/>
    </xf>
    <xf numFmtId="0" fontId="39" fillId="0" borderId="51" xfId="0" applyFont="1" applyFill="1" applyBorder="1" applyAlignment="1">
      <alignment horizontal="center" vertical="center"/>
    </xf>
    <xf numFmtId="164" fontId="26" fillId="0" borderId="18" xfId="0" applyNumberFormat="1" applyFont="1" applyFill="1" applyBorder="1" applyAlignment="1">
      <alignment horizontal="center" vertical="center"/>
    </xf>
    <xf numFmtId="1" fontId="39" fillId="0" borderId="17" xfId="0" applyNumberFormat="1" applyFont="1" applyBorder="1" applyAlignment="1">
      <alignment horizontal="center" vertical="center"/>
    </xf>
    <xf numFmtId="0" fontId="39" fillId="0" borderId="64" xfId="0" applyFont="1" applyBorder="1" applyAlignment="1">
      <alignment vertical="center"/>
    </xf>
    <xf numFmtId="0" fontId="26" fillId="0" borderId="51" xfId="34" applyFont="1" applyFill="1" applyBorder="1" applyAlignment="1" applyProtection="1">
      <alignment horizontal="left" vertical="center"/>
    </xf>
    <xf numFmtId="164" fontId="57" fillId="0" borderId="18" xfId="29" applyNumberFormat="1" applyFont="1" applyFill="1" applyBorder="1" applyAlignment="1">
      <alignment horizontal="center" vertical="center"/>
    </xf>
    <xf numFmtId="0" fontId="23" fillId="25" borderId="28" xfId="0" applyFont="1" applyFill="1" applyBorder="1" applyAlignment="1">
      <alignment horizontal="left" vertical="center"/>
    </xf>
    <xf numFmtId="15" fontId="39" fillId="0" borderId="51" xfId="0" quotePrefix="1" applyNumberFormat="1" applyFont="1" applyFill="1" applyBorder="1" applyAlignment="1">
      <alignment horizontal="center" vertical="center"/>
    </xf>
    <xf numFmtId="164" fontId="57" fillId="0" borderId="18" xfId="0" applyNumberFormat="1" applyFont="1" applyFill="1" applyBorder="1" applyAlignment="1">
      <alignment horizontal="center" vertical="center"/>
    </xf>
    <xf numFmtId="0" fontId="23" fillId="25" borderId="29" xfId="0" applyFont="1" applyFill="1" applyBorder="1" applyAlignment="1">
      <alignment horizontal="left" vertical="center"/>
    </xf>
    <xf numFmtId="0" fontId="26" fillId="0" borderId="51" xfId="0" applyFont="1" applyFill="1" applyBorder="1" applyAlignment="1">
      <alignment horizontal="center" vertical="center"/>
    </xf>
    <xf numFmtId="0" fontId="26" fillId="0" borderId="63" xfId="34" applyFont="1" applyFill="1" applyBorder="1" applyAlignment="1" applyProtection="1">
      <alignment horizontal="left" vertical="center"/>
    </xf>
    <xf numFmtId="1" fontId="39" fillId="0" borderId="50" xfId="0" applyNumberFormat="1" applyFont="1" applyBorder="1" applyAlignment="1">
      <alignment horizontal="center" vertical="center"/>
    </xf>
    <xf numFmtId="0" fontId="39" fillId="0" borderId="68" xfId="0" applyFont="1" applyFill="1" applyBorder="1" applyAlignment="1">
      <alignment horizontal="left" vertical="center"/>
    </xf>
    <xf numFmtId="0" fontId="39" fillId="0" borderId="56" xfId="0" applyFont="1" applyFill="1" applyBorder="1" applyAlignment="1">
      <alignment horizontal="center" vertical="center"/>
    </xf>
    <xf numFmtId="164" fontId="26" fillId="0" borderId="49" xfId="0" applyNumberFormat="1" applyFont="1" applyFill="1" applyBorder="1" applyAlignment="1">
      <alignment horizontal="center" vertical="center"/>
    </xf>
    <xf numFmtId="1" fontId="26" fillId="0" borderId="23" xfId="0" applyNumberFormat="1" applyFont="1" applyBorder="1" applyAlignment="1">
      <alignment horizontal="center" vertical="center"/>
    </xf>
    <xf numFmtId="0" fontId="26" fillId="0" borderId="69" xfId="0" applyFont="1" applyFill="1" applyBorder="1" applyAlignment="1">
      <alignment horizontal="left" vertical="center"/>
    </xf>
    <xf numFmtId="0" fontId="26" fillId="0" borderId="48" xfId="0" applyFont="1" applyFill="1" applyBorder="1" applyAlignment="1">
      <alignment horizontal="center" vertical="center"/>
    </xf>
    <xf numFmtId="15" fontId="26" fillId="0" borderId="48" xfId="0" applyNumberFormat="1" applyFont="1" applyFill="1" applyBorder="1" applyAlignment="1">
      <alignment horizontal="center" vertical="center"/>
    </xf>
    <xf numFmtId="0" fontId="57" fillId="0" borderId="58" xfId="34" applyFont="1" applyFill="1" applyBorder="1" applyAlignment="1" applyProtection="1">
      <alignment horizontal="left" vertical="center"/>
    </xf>
    <xf numFmtId="164" fontId="26" fillId="0" borderId="24" xfId="0" applyNumberFormat="1" applyFont="1" applyFill="1" applyBorder="1" applyAlignment="1">
      <alignment horizontal="center" vertical="center"/>
    </xf>
    <xf numFmtId="0" fontId="26" fillId="0" borderId="64" xfId="0" applyFont="1" applyFill="1" applyBorder="1" applyAlignment="1">
      <alignment horizontal="left" vertical="center"/>
    </xf>
    <xf numFmtId="15" fontId="26" fillId="0" borderId="51" xfId="0" applyNumberFormat="1" applyFont="1" applyFill="1" applyBorder="1" applyAlignment="1">
      <alignment horizontal="center" vertical="center"/>
    </xf>
    <xf numFmtId="164" fontId="25" fillId="25" borderId="29" xfId="0" applyNumberFormat="1" applyFont="1" applyFill="1" applyBorder="1" applyAlignment="1">
      <alignment horizontal="center"/>
    </xf>
    <xf numFmtId="164" fontId="26" fillId="0" borderId="38" xfId="0" applyNumberFormat="1" applyFont="1" applyFill="1" applyBorder="1" applyAlignment="1">
      <alignment horizontal="center" vertical="center"/>
    </xf>
    <xf numFmtId="0" fontId="26" fillId="0" borderId="88" xfId="0" applyFont="1" applyFill="1" applyBorder="1" applyAlignment="1">
      <alignment horizontal="left" vertical="center"/>
    </xf>
    <xf numFmtId="164" fontId="26" fillId="0" borderId="25" xfId="0" applyNumberFormat="1" applyFont="1" applyFill="1" applyBorder="1" applyAlignment="1">
      <alignment horizontal="center" vertical="center"/>
    </xf>
    <xf numFmtId="15" fontId="26" fillId="0" borderId="67" xfId="0" applyNumberFormat="1" applyFont="1" applyFill="1" applyBorder="1" applyAlignment="1">
      <alignment horizontal="center" vertical="center"/>
    </xf>
    <xf numFmtId="0" fontId="26" fillId="0" borderId="67" xfId="0" applyFont="1" applyFill="1" applyBorder="1" applyAlignment="1">
      <alignment horizontal="center" vertical="center"/>
    </xf>
    <xf numFmtId="164" fontId="26" fillId="0" borderId="27" xfId="0" applyNumberFormat="1" applyFont="1" applyFill="1" applyBorder="1" applyAlignment="1">
      <alignment horizontal="center" vertical="center"/>
    </xf>
    <xf numFmtId="0" fontId="26" fillId="0" borderId="64" xfId="0" applyFont="1" applyFill="1" applyBorder="1" applyAlignment="1">
      <alignment vertical="center"/>
    </xf>
    <xf numFmtId="0" fontId="23" fillId="25" borderId="28" xfId="0" applyFont="1" applyFill="1" applyBorder="1"/>
    <xf numFmtId="49" fontId="40" fillId="25" borderId="29" xfId="0" applyNumberFormat="1" applyFont="1" applyFill="1" applyBorder="1" applyAlignment="1">
      <alignment horizontal="center" vertical="center"/>
    </xf>
    <xf numFmtId="0" fontId="23" fillId="25" borderId="29" xfId="0" applyFont="1" applyFill="1" applyBorder="1"/>
    <xf numFmtId="0" fontId="26" fillId="0" borderId="64" xfId="0" applyFont="1" applyFill="1" applyBorder="1" applyAlignment="1"/>
    <xf numFmtId="0" fontId="26" fillId="0" borderId="51" xfId="0" applyFont="1" applyFill="1" applyBorder="1" applyAlignment="1">
      <alignment horizontal="center"/>
    </xf>
    <xf numFmtId="0" fontId="26" fillId="0" borderId="58" xfId="34" applyFont="1" applyFill="1" applyBorder="1" applyAlignment="1" applyProtection="1">
      <alignment horizontal="left" vertical="center"/>
    </xf>
    <xf numFmtId="164" fontId="57" fillId="0" borderId="18" xfId="0" applyNumberFormat="1" applyFont="1" applyFill="1" applyBorder="1" applyAlignment="1">
      <alignment horizontal="center"/>
    </xf>
    <xf numFmtId="0" fontId="57" fillId="0" borderId="51" xfId="0" applyFont="1" applyBorder="1"/>
    <xf numFmtId="0" fontId="57" fillId="0" borderId="58" xfId="0" applyFont="1" applyBorder="1"/>
    <xf numFmtId="0" fontId="58" fillId="0" borderId="51" xfId="34" applyFont="1" applyFill="1" applyBorder="1" applyAlignment="1" applyProtection="1">
      <alignment horizontal="left" vertical="center"/>
    </xf>
    <xf numFmtId="164" fontId="41" fillId="0" borderId="27" xfId="39" applyNumberFormat="1" applyFont="1" applyFill="1" applyBorder="1" applyAlignment="1">
      <alignment horizontal="center" vertical="center"/>
    </xf>
    <xf numFmtId="0" fontId="58" fillId="0" borderId="58" xfId="34" applyFont="1" applyFill="1" applyBorder="1" applyAlignment="1" applyProtection="1">
      <alignment horizontal="left" vertical="center"/>
    </xf>
    <xf numFmtId="0" fontId="0" fillId="25" borderId="74" xfId="0" applyFill="1" applyBorder="1"/>
    <xf numFmtId="0" fontId="0" fillId="25" borderId="75" xfId="0" applyFill="1" applyBorder="1"/>
    <xf numFmtId="0" fontId="26" fillId="25" borderId="75" xfId="0" applyFont="1" applyFill="1" applyBorder="1" applyAlignment="1">
      <alignment vertical="center"/>
    </xf>
    <xf numFmtId="0" fontId="26" fillId="25" borderId="75" xfId="0" applyFont="1" applyFill="1" applyBorder="1" applyAlignment="1">
      <alignment horizontal="center" vertical="center"/>
    </xf>
    <xf numFmtId="15" fontId="26" fillId="25" borderId="75" xfId="0" applyNumberFormat="1" applyFont="1" applyFill="1" applyBorder="1" applyAlignment="1">
      <alignment horizontal="center" vertical="center"/>
    </xf>
    <xf numFmtId="0" fontId="57" fillId="25" borderId="75" xfId="34" applyFont="1" applyFill="1" applyBorder="1" applyAlignment="1" applyProtection="1">
      <alignment horizontal="left" vertical="center"/>
    </xf>
    <xf numFmtId="164" fontId="26" fillId="25" borderId="75" xfId="0" applyNumberFormat="1" applyFont="1" applyFill="1" applyBorder="1" applyAlignment="1">
      <alignment horizontal="center" vertical="center"/>
    </xf>
    <xf numFmtId="0" fontId="0" fillId="25" borderId="76" xfId="0" applyFill="1" applyBorder="1"/>
    <xf numFmtId="0" fontId="0" fillId="26" borderId="110" xfId="0" applyFill="1" applyBorder="1"/>
    <xf numFmtId="0" fontId="0" fillId="26" borderId="111" xfId="0" applyFill="1" applyBorder="1"/>
    <xf numFmtId="0" fontId="0" fillId="26" borderId="112" xfId="0" applyFill="1" applyBorder="1"/>
    <xf numFmtId="0" fontId="23" fillId="0" borderId="0" xfId="0" applyFont="1"/>
    <xf numFmtId="0" fontId="22" fillId="0" borderId="113" xfId="39" applyFont="1" applyBorder="1" applyAlignment="1">
      <alignment horizontal="center" vertical="center"/>
    </xf>
    <xf numFmtId="0" fontId="22" fillId="0" borderId="114" xfId="39" applyFont="1" applyBorder="1" applyAlignment="1">
      <alignment horizontal="center" vertical="center"/>
    </xf>
    <xf numFmtId="0" fontId="22" fillId="0" borderId="115" xfId="39" applyFont="1" applyBorder="1" applyAlignment="1">
      <alignment horizontal="center" vertical="center"/>
    </xf>
    <xf numFmtId="164" fontId="26" fillId="0" borderId="27" xfId="0" quotePrefix="1" applyNumberFormat="1" applyFont="1" applyBorder="1" applyAlignment="1">
      <alignment horizontal="center" vertical="center"/>
    </xf>
    <xf numFmtId="164" fontId="57" fillId="0" borderId="18" xfId="0" quotePrefix="1" applyNumberFormat="1" applyFont="1" applyFill="1" applyBorder="1" applyAlignment="1">
      <alignment horizontal="center" vertical="center"/>
    </xf>
    <xf numFmtId="0" fontId="20" fillId="0" borderId="52" xfId="39" applyFont="1" applyBorder="1" applyAlignment="1">
      <alignment horizontal="center" vertical="center"/>
    </xf>
    <xf numFmtId="0" fontId="20" fillId="0" borderId="12" xfId="39" applyFont="1" applyBorder="1" applyAlignment="1">
      <alignment horizontal="center" vertical="center"/>
    </xf>
    <xf numFmtId="0" fontId="25" fillId="0" borderId="78" xfId="39" applyFont="1" applyBorder="1" applyAlignment="1">
      <alignment vertical="center"/>
    </xf>
    <xf numFmtId="0" fontId="25" fillId="0" borderId="120" xfId="0" applyFont="1" applyBorder="1" applyAlignment="1">
      <alignment horizontal="center" vertical="center"/>
    </xf>
    <xf numFmtId="0" fontId="49" fillId="0" borderId="66" xfId="0" applyFont="1" applyBorder="1" applyAlignment="1">
      <alignment horizontal="center" vertical="center"/>
    </xf>
    <xf numFmtId="0" fontId="0" fillId="0" borderId="84" xfId="0" applyBorder="1" applyAlignment="1">
      <alignment horizontal="center" vertical="center"/>
    </xf>
    <xf numFmtId="0" fontId="49" fillId="0" borderId="88" xfId="0" applyFont="1" applyFill="1" applyBorder="1" applyAlignment="1">
      <alignment horizontal="center" vertical="center"/>
    </xf>
    <xf numFmtId="0" fontId="49" fillId="0" borderId="66" xfId="0" applyFont="1" applyFill="1" applyBorder="1" applyAlignment="1">
      <alignment horizontal="center" vertical="center"/>
    </xf>
    <xf numFmtId="0" fontId="49" fillId="0" borderId="36" xfId="0" applyFont="1" applyFill="1" applyBorder="1" applyAlignment="1">
      <alignment horizontal="center" vertical="center"/>
    </xf>
    <xf numFmtId="0" fontId="0" fillId="0" borderId="38" xfId="0" applyBorder="1" applyAlignment="1">
      <alignment horizontal="center" vertical="center"/>
    </xf>
    <xf numFmtId="0" fontId="49" fillId="0" borderId="121" xfId="0" applyFont="1" applyBorder="1" applyAlignment="1">
      <alignment horizontal="center" vertical="center"/>
    </xf>
    <xf numFmtId="0" fontId="25" fillId="0" borderId="101" xfId="0" applyFont="1"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49" fillId="0" borderId="122" xfId="0" applyFont="1" applyBorder="1" applyAlignment="1">
      <alignment horizontal="center" vertical="center"/>
    </xf>
    <xf numFmtId="0" fontId="0" fillId="0" borderId="0" xfId="0" applyBorder="1"/>
    <xf numFmtId="0" fontId="59" fillId="0" borderId="76" xfId="0" applyFont="1" applyBorder="1" applyAlignment="1">
      <alignment horizontal="center" vertical="center"/>
    </xf>
    <xf numFmtId="0" fontId="49" fillId="0" borderId="21" xfId="0" applyFont="1" applyBorder="1" applyAlignment="1">
      <alignment horizontal="center" vertical="center"/>
    </xf>
    <xf numFmtId="0" fontId="49" fillId="0" borderId="54" xfId="39" applyFont="1" applyFill="1" applyBorder="1" applyAlignment="1">
      <alignment vertical="center"/>
    </xf>
    <xf numFmtId="0" fontId="32" fillId="0" borderId="22" xfId="40" applyFont="1" applyBorder="1" applyAlignment="1">
      <alignment horizontal="left" vertical="center"/>
    </xf>
    <xf numFmtId="0" fontId="27" fillId="0" borderId="0" xfId="40" applyFont="1" applyBorder="1" applyAlignment="1">
      <alignment horizontal="left" vertical="center"/>
    </xf>
    <xf numFmtId="0" fontId="27" fillId="0" borderId="54" xfId="39" applyFont="1" applyBorder="1" applyAlignment="1">
      <alignment horizontal="left" vertical="center"/>
    </xf>
    <xf numFmtId="0" fontId="27" fillId="0" borderId="19" xfId="39" applyFont="1" applyBorder="1" applyAlignment="1">
      <alignment horizontal="center" vertical="center"/>
    </xf>
    <xf numFmtId="0" fontId="32" fillId="0" borderId="123" xfId="40" applyFont="1" applyBorder="1" applyAlignment="1">
      <alignment horizontal="center" vertical="center"/>
    </xf>
    <xf numFmtId="0" fontId="0" fillId="26" borderId="111" xfId="0" applyFill="1" applyBorder="1" applyAlignment="1">
      <alignment horizontal="center" vertical="center"/>
    </xf>
    <xf numFmtId="164" fontId="57" fillId="0" borderId="24" xfId="0" applyNumberFormat="1" applyFont="1" applyFill="1" applyBorder="1" applyAlignment="1">
      <alignment horizontal="center" vertical="center"/>
    </xf>
    <xf numFmtId="0" fontId="26" fillId="0" borderId="69" xfId="0" applyFont="1" applyFill="1" applyBorder="1" applyAlignment="1"/>
    <xf numFmtId="0" fontId="23" fillId="25" borderId="74" xfId="0" applyFont="1" applyFill="1" applyBorder="1"/>
    <xf numFmtId="1" fontId="26" fillId="25" borderId="75" xfId="0" applyNumberFormat="1" applyFont="1" applyFill="1" applyBorder="1" applyAlignment="1">
      <alignment horizontal="center" vertical="center"/>
    </xf>
    <xf numFmtId="0" fontId="57" fillId="25" borderId="78" xfId="34" applyFont="1" applyFill="1" applyBorder="1" applyAlignment="1" applyProtection="1">
      <alignment horizontal="left" vertical="center"/>
    </xf>
    <xf numFmtId="164" fontId="57" fillId="25" borderId="75" xfId="0" applyNumberFormat="1" applyFont="1" applyFill="1" applyBorder="1" applyAlignment="1">
      <alignment horizontal="center" vertical="center"/>
    </xf>
    <xf numFmtId="0" fontId="23" fillId="25" borderId="76" xfId="0" applyFont="1" applyFill="1" applyBorder="1"/>
    <xf numFmtId="0" fontId="26" fillId="25" borderId="81" xfId="0" applyFont="1" applyFill="1" applyBorder="1" applyAlignment="1"/>
    <xf numFmtId="0" fontId="26" fillId="25" borderId="77" xfId="0" applyFont="1" applyFill="1" applyBorder="1" applyAlignment="1">
      <alignment horizontal="center" vertical="center"/>
    </xf>
    <xf numFmtId="15" fontId="26" fillId="25" borderId="77" xfId="0" applyNumberFormat="1" applyFont="1" applyFill="1" applyBorder="1" applyAlignment="1">
      <alignment horizontal="center" vertical="center"/>
    </xf>
    <xf numFmtId="1" fontId="26" fillId="0" borderId="17" xfId="0" applyNumberFormat="1" applyFont="1" applyBorder="1" applyAlignment="1">
      <alignment horizontal="center" vertical="center"/>
    </xf>
    <xf numFmtId="1" fontId="26" fillId="0" borderId="50" xfId="0" applyNumberFormat="1" applyFont="1" applyBorder="1" applyAlignment="1">
      <alignment horizontal="center" vertical="center"/>
    </xf>
    <xf numFmtId="0" fontId="26" fillId="0" borderId="124" xfId="0" applyFont="1" applyFill="1" applyBorder="1" applyAlignment="1"/>
    <xf numFmtId="0" fontId="26" fillId="0" borderId="55" xfId="0" applyFont="1" applyFill="1" applyBorder="1" applyAlignment="1">
      <alignment horizontal="center" vertical="center"/>
    </xf>
    <xf numFmtId="15" fontId="26" fillId="0" borderId="55" xfId="0" applyNumberFormat="1" applyFont="1" applyFill="1" applyBorder="1" applyAlignment="1">
      <alignment horizontal="center" vertical="center"/>
    </xf>
    <xf numFmtId="164" fontId="57" fillId="0" borderId="115" xfId="0" applyNumberFormat="1" applyFont="1" applyFill="1" applyBorder="1" applyAlignment="1">
      <alignment horizontal="center" vertical="center"/>
    </xf>
    <xf numFmtId="0" fontId="49" fillId="0" borderId="51" xfId="34" applyFont="1" applyFill="1" applyBorder="1" applyAlignment="1" applyProtection="1">
      <alignment vertical="center"/>
    </xf>
    <xf numFmtId="0" fontId="60" fillId="0" borderId="57" xfId="34" applyFont="1" applyFill="1" applyBorder="1" applyAlignment="1" applyProtection="1">
      <alignment horizontal="left" vertical="center"/>
    </xf>
    <xf numFmtId="0" fontId="22" fillId="0" borderId="51" xfId="34" applyFont="1" applyFill="1" applyBorder="1" applyAlignment="1" applyProtection="1">
      <alignment horizontal="left" vertical="center"/>
    </xf>
    <xf numFmtId="0" fontId="60" fillId="0" borderId="63" xfId="34" applyFont="1" applyFill="1" applyBorder="1" applyAlignment="1" applyProtection="1">
      <alignment horizontal="left" vertical="center"/>
    </xf>
    <xf numFmtId="0" fontId="22" fillId="0" borderId="59" xfId="34" applyFont="1" applyFill="1" applyBorder="1" applyAlignment="1" applyProtection="1">
      <alignment horizontal="left" vertical="center"/>
    </xf>
    <xf numFmtId="0" fontId="60" fillId="0" borderId="58" xfId="34" applyFont="1" applyFill="1" applyBorder="1" applyAlignment="1" applyProtection="1">
      <alignment horizontal="left" vertical="center"/>
    </xf>
    <xf numFmtId="0" fontId="61" fillId="0" borderId="63" xfId="34" applyFont="1" applyFill="1" applyBorder="1" applyAlignment="1" applyProtection="1">
      <alignment horizontal="center" vertical="center"/>
    </xf>
    <xf numFmtId="0" fontId="22" fillId="0" borderId="63" xfId="34" applyFont="1" applyFill="1" applyBorder="1" applyAlignment="1" applyProtection="1">
      <alignment horizontal="left" vertical="center"/>
    </xf>
    <xf numFmtId="0" fontId="60" fillId="0" borderId="66" xfId="34" applyFont="1" applyFill="1" applyBorder="1" applyAlignment="1" applyProtection="1">
      <alignment horizontal="left" vertical="center"/>
    </xf>
    <xf numFmtId="0" fontId="60" fillId="0" borderId="51" xfId="34" applyFont="1" applyFill="1" applyBorder="1" applyAlignment="1" applyProtection="1">
      <alignment horizontal="left" vertical="center"/>
    </xf>
    <xf numFmtId="0" fontId="22" fillId="0" borderId="51" xfId="0" applyFont="1" applyBorder="1" applyAlignment="1">
      <alignment vertical="center"/>
    </xf>
    <xf numFmtId="0" fontId="60" fillId="0" borderId="59" xfId="34" applyFont="1" applyFill="1" applyBorder="1" applyAlignment="1" applyProtection="1">
      <alignment horizontal="left" vertical="center"/>
    </xf>
    <xf numFmtId="0" fontId="27" fillId="0" borderId="10" xfId="0" applyFont="1" applyBorder="1" applyAlignment="1">
      <alignment horizontal="center" vertical="center"/>
    </xf>
    <xf numFmtId="0" fontId="27" fillId="0" borderId="52" xfId="0" applyFont="1" applyBorder="1" applyAlignment="1">
      <alignment horizontal="center" vertical="center"/>
    </xf>
    <xf numFmtId="0" fontId="27" fillId="0" borderId="11"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106" xfId="0" applyFont="1" applyFill="1" applyBorder="1" applyAlignment="1">
      <alignment horizontal="center" vertical="center"/>
    </xf>
    <xf numFmtId="0" fontId="22" fillId="0" borderId="19" xfId="39" applyFont="1" applyBorder="1" applyAlignment="1">
      <alignment horizontal="center" vertical="center"/>
    </xf>
    <xf numFmtId="0" fontId="22" fillId="0" borderId="125" xfId="39" applyFont="1" applyBorder="1" applyAlignment="1">
      <alignment horizontal="left" vertical="center"/>
    </xf>
    <xf numFmtId="0" fontId="22" fillId="0" borderId="126" xfId="39" applyFont="1" applyBorder="1" applyAlignment="1">
      <alignment horizontal="center" vertical="center"/>
    </xf>
    <xf numFmtId="0" fontId="22" fillId="0" borderId="20" xfId="39" applyFont="1" applyBorder="1" applyAlignment="1">
      <alignment horizontal="center" vertical="center"/>
    </xf>
    <xf numFmtId="0" fontId="0" fillId="0" borderId="101" xfId="0" applyBorder="1" applyAlignment="1">
      <alignment horizontal="center" vertical="center"/>
    </xf>
    <xf numFmtId="0" fontId="49" fillId="0" borderId="22" xfId="0" applyFont="1" applyBorder="1"/>
    <xf numFmtId="0" fontId="25" fillId="0" borderId="35" xfId="39" applyFont="1" applyBorder="1" applyAlignment="1">
      <alignment vertical="center"/>
    </xf>
    <xf numFmtId="0" fontId="25" fillId="0" borderId="22" xfId="39" applyFont="1" applyBorder="1" applyAlignment="1">
      <alignment vertical="center"/>
    </xf>
    <xf numFmtId="0" fontId="25" fillId="0" borderId="21" xfId="39" applyFont="1" applyBorder="1" applyAlignment="1">
      <alignment vertical="center"/>
    </xf>
    <xf numFmtId="0" fontId="25" fillId="0" borderId="22" xfId="0" applyFont="1" applyBorder="1"/>
    <xf numFmtId="0" fontId="25" fillId="0" borderId="22" xfId="0" applyFont="1" applyFill="1" applyBorder="1"/>
    <xf numFmtId="0" fontId="22" fillId="0" borderId="67" xfId="39" applyFont="1" applyBorder="1" applyAlignment="1">
      <alignment horizontal="left" vertical="center"/>
    </xf>
    <xf numFmtId="0" fontId="22" fillId="0" borderId="67" xfId="39" applyFont="1" applyBorder="1" applyAlignment="1">
      <alignment horizontal="center" vertical="center"/>
    </xf>
    <xf numFmtId="0" fontId="22" fillId="0" borderId="38" xfId="39" applyFont="1" applyBorder="1" applyAlignment="1">
      <alignment horizontal="center" vertical="center"/>
    </xf>
    <xf numFmtId="0" fontId="0" fillId="0" borderId="127" xfId="0" applyBorder="1" applyAlignment="1">
      <alignment horizontal="center" vertical="center"/>
    </xf>
    <xf numFmtId="0" fontId="0" fillId="0" borderId="66" xfId="0" applyBorder="1" applyAlignment="1">
      <alignment horizontal="center" vertical="center"/>
    </xf>
    <xf numFmtId="0" fontId="25" fillId="0" borderId="128" xfId="39" applyFont="1" applyBorder="1" applyAlignment="1">
      <alignment horizontal="center" vertical="center"/>
    </xf>
    <xf numFmtId="0" fontId="49" fillId="0" borderId="38" xfId="0" applyFont="1" applyFill="1" applyBorder="1" applyAlignment="1">
      <alignment horizontal="center" vertical="center"/>
    </xf>
    <xf numFmtId="0" fontId="0" fillId="0" borderId="51" xfId="0" applyBorder="1"/>
    <xf numFmtId="0" fontId="25" fillId="0" borderId="129" xfId="39" applyFont="1" applyBorder="1" applyAlignment="1">
      <alignment vertical="center"/>
    </xf>
    <xf numFmtId="0" fontId="25" fillId="0" borderId="62" xfId="39" applyFont="1" applyFill="1" applyBorder="1" applyAlignment="1">
      <alignment vertical="center"/>
    </xf>
    <xf numFmtId="0" fontId="25" fillId="0" borderId="62" xfId="39" applyFont="1" applyBorder="1" applyAlignment="1">
      <alignment vertical="center"/>
    </xf>
    <xf numFmtId="0" fontId="49" fillId="0" borderId="62" xfId="0" applyFont="1" applyBorder="1"/>
    <xf numFmtId="0" fontId="25" fillId="0" borderId="128" xfId="39" applyFont="1" applyBorder="1" applyAlignment="1">
      <alignment vertical="center"/>
    </xf>
    <xf numFmtId="0" fontId="25" fillId="0" borderId="60" xfId="39" applyFont="1" applyBorder="1" applyAlignment="1">
      <alignment vertical="center"/>
    </xf>
    <xf numFmtId="0" fontId="25" fillId="0" borderId="62" xfId="0" applyFont="1" applyBorder="1"/>
    <xf numFmtId="0" fontId="49" fillId="0" borderId="60" xfId="0" applyFont="1" applyBorder="1"/>
    <xf numFmtId="0" fontId="25" fillId="0" borderId="60" xfId="0" applyFont="1" applyFill="1" applyBorder="1"/>
    <xf numFmtId="0" fontId="25" fillId="0" borderId="62" xfId="0" applyFont="1" applyFill="1" applyBorder="1"/>
    <xf numFmtId="0" fontId="25" fillId="0" borderId="62" xfId="39" applyFont="1" applyFill="1" applyBorder="1" applyAlignment="1">
      <alignment horizontal="left" vertical="center"/>
    </xf>
    <xf numFmtId="0" fontId="49" fillId="0" borderId="128" xfId="0" applyFont="1" applyBorder="1"/>
    <xf numFmtId="0" fontId="25" fillId="0" borderId="130" xfId="39" applyFont="1" applyBorder="1" applyAlignment="1">
      <alignment vertical="center"/>
    </xf>
    <xf numFmtId="16" fontId="49" fillId="0" borderId="131" xfId="0" quotePrefix="1" applyNumberFormat="1" applyFont="1" applyBorder="1" applyAlignment="1">
      <alignment horizontal="center" vertical="center"/>
    </xf>
    <xf numFmtId="0" fontId="52" fillId="0" borderId="132" xfId="0" applyFont="1" applyBorder="1" applyAlignment="1">
      <alignment horizontal="center"/>
    </xf>
    <xf numFmtId="0" fontId="25" fillId="0" borderId="133" xfId="39" applyFont="1" applyBorder="1" applyAlignment="1">
      <alignment horizontal="center" vertical="center"/>
    </xf>
    <xf numFmtId="0" fontId="49" fillId="0" borderId="82" xfId="0" applyFont="1" applyBorder="1" applyAlignment="1">
      <alignment horizontal="center" vertical="center"/>
    </xf>
    <xf numFmtId="0" fontId="25" fillId="0" borderId="134" xfId="39" applyFont="1" applyBorder="1" applyAlignment="1">
      <alignment horizontal="center" vertical="center"/>
    </xf>
    <xf numFmtId="0" fontId="49" fillId="0" borderId="134" xfId="0" applyFont="1" applyBorder="1" applyAlignment="1">
      <alignment horizontal="center" vertical="center"/>
    </xf>
    <xf numFmtId="0" fontId="49" fillId="0" borderId="133" xfId="0" applyFont="1" applyBorder="1" applyAlignment="1">
      <alignment horizontal="center" vertical="center"/>
    </xf>
    <xf numFmtId="0" fontId="49" fillId="0" borderId="34" xfId="0" applyFont="1" applyFill="1" applyBorder="1" applyAlignment="1">
      <alignment horizontal="center" vertical="center"/>
    </xf>
    <xf numFmtId="0" fontId="25" fillId="0" borderId="64" xfId="39" applyFont="1" applyBorder="1" applyAlignment="1">
      <alignment vertical="center"/>
    </xf>
    <xf numFmtId="0" fontId="25" fillId="0" borderId="91" xfId="39" applyFont="1" applyBorder="1" applyAlignment="1">
      <alignment horizontal="center" vertical="center"/>
    </xf>
    <xf numFmtId="0" fontId="0" fillId="0" borderId="105" xfId="0" applyBorder="1" applyAlignment="1">
      <alignment horizontal="center" vertical="center"/>
    </xf>
    <xf numFmtId="0" fontId="0" fillId="0" borderId="69" xfId="0" applyBorder="1" applyAlignment="1">
      <alignment horizontal="center" vertical="center"/>
    </xf>
    <xf numFmtId="0" fontId="0" fillId="0" borderId="64" xfId="0" applyBorder="1"/>
    <xf numFmtId="0" fontId="49" fillId="0" borderId="103" xfId="0" applyFont="1" applyFill="1" applyBorder="1" applyAlignment="1">
      <alignment horizontal="center" vertical="center"/>
    </xf>
    <xf numFmtId="0" fontId="49" fillId="0" borderId="41" xfId="0" applyFont="1" applyBorder="1" applyAlignment="1">
      <alignment horizontal="center" vertical="center"/>
    </xf>
    <xf numFmtId="0" fontId="49" fillId="0" borderId="40" xfId="0" applyFont="1" applyBorder="1" applyAlignment="1">
      <alignment horizontal="center" vertical="center"/>
    </xf>
    <xf numFmtId="0" fontId="49" fillId="0" borderId="40" xfId="0" applyFont="1" applyBorder="1" applyAlignment="1">
      <alignment horizontal="center"/>
    </xf>
    <xf numFmtId="0" fontId="49" fillId="0" borderId="40" xfId="0" applyFont="1" applyFill="1" applyBorder="1" applyAlignment="1">
      <alignment horizontal="center" vertical="center"/>
    </xf>
    <xf numFmtId="0" fontId="49" fillId="0" borderId="59" xfId="0" quotePrefix="1" applyFont="1" applyFill="1" applyBorder="1" applyAlignment="1">
      <alignment horizontal="center" vertical="center"/>
    </xf>
    <xf numFmtId="0" fontId="49" fillId="0" borderId="136" xfId="0" applyFont="1" applyBorder="1" applyAlignment="1">
      <alignment horizontal="center" vertical="center"/>
    </xf>
    <xf numFmtId="0" fontId="49" fillId="0" borderId="58" xfId="0" applyFont="1" applyBorder="1" applyAlignment="1">
      <alignment horizontal="center" vertical="center"/>
    </xf>
    <xf numFmtId="0" fontId="49" fillId="0" borderId="58" xfId="0" applyFont="1" applyFill="1" applyBorder="1" applyAlignment="1">
      <alignment horizontal="center" vertical="center"/>
    </xf>
    <xf numFmtId="0" fontId="49" fillId="0" borderId="98" xfId="0" applyFont="1" applyBorder="1" applyAlignment="1">
      <alignment horizontal="center" vertical="center"/>
    </xf>
    <xf numFmtId="0" fontId="0" fillId="0" borderId="137" xfId="0" applyBorder="1" applyAlignment="1">
      <alignment horizontal="center" vertical="center"/>
    </xf>
    <xf numFmtId="0" fontId="23" fillId="0" borderId="64" xfId="0" applyFont="1" applyBorder="1" applyAlignment="1">
      <alignment horizontal="center" vertical="center"/>
    </xf>
    <xf numFmtId="0" fontId="49" fillId="0" borderId="138" xfId="0" quotePrefix="1" applyFont="1" applyFill="1" applyBorder="1" applyAlignment="1">
      <alignment horizontal="center" vertical="center"/>
    </xf>
    <xf numFmtId="16" fontId="49" fillId="0" borderId="139" xfId="0" quotePrefix="1" applyNumberFormat="1" applyFont="1" applyBorder="1" applyAlignment="1">
      <alignment horizontal="center" vertical="center"/>
    </xf>
    <xf numFmtId="0" fontId="52" fillId="0" borderId="140" xfId="0" applyFont="1" applyFill="1" applyBorder="1" applyAlignment="1">
      <alignment horizontal="center" vertical="center"/>
    </xf>
    <xf numFmtId="0" fontId="52" fillId="0" borderId="141" xfId="0" applyFont="1" applyBorder="1" applyAlignment="1">
      <alignment horizontal="center" vertical="center"/>
    </xf>
    <xf numFmtId="0" fontId="0" fillId="0" borderId="82" xfId="0" applyBorder="1" applyAlignment="1">
      <alignment horizontal="center" vertical="center"/>
    </xf>
    <xf numFmtId="0" fontId="49" fillId="0" borderId="41" xfId="0" applyFont="1" applyBorder="1" applyAlignment="1">
      <alignment horizontal="center"/>
    </xf>
    <xf numFmtId="0" fontId="49" fillId="0" borderId="42" xfId="0" applyFont="1" applyBorder="1" applyAlignment="1">
      <alignment horizontal="center"/>
    </xf>
    <xf numFmtId="0" fontId="0" fillId="0" borderId="133" xfId="0" applyBorder="1" applyAlignment="1">
      <alignment horizontal="center" vertical="center"/>
    </xf>
    <xf numFmtId="0" fontId="49" fillId="0" borderId="131" xfId="0" quotePrefix="1" applyFont="1" applyBorder="1" applyAlignment="1">
      <alignment horizontal="center" vertical="center"/>
    </xf>
    <xf numFmtId="0" fontId="52" fillId="0" borderId="132" xfId="0" applyFont="1" applyBorder="1" applyAlignment="1">
      <alignment horizontal="center" vertical="center"/>
    </xf>
    <xf numFmtId="0" fontId="0" fillId="0" borderId="135" xfId="0" applyBorder="1" applyAlignment="1">
      <alignment horizontal="center" vertical="center"/>
    </xf>
    <xf numFmtId="0" fontId="23" fillId="0" borderId="82" xfId="0" applyFont="1" applyBorder="1" applyAlignment="1">
      <alignment horizontal="center" vertical="center"/>
    </xf>
    <xf numFmtId="0" fontId="25" fillId="0" borderId="21" xfId="39" applyFont="1" applyFill="1" applyBorder="1" applyAlignment="1">
      <alignment vertical="center"/>
    </xf>
    <xf numFmtId="0" fontId="25" fillId="0" borderId="22" xfId="39" applyFont="1" applyFill="1" applyBorder="1" applyAlignment="1">
      <alignment vertical="center"/>
    </xf>
    <xf numFmtId="0" fontId="25" fillId="24" borderId="22" xfId="39" applyFont="1" applyFill="1" applyBorder="1" applyAlignment="1">
      <alignment vertical="center"/>
    </xf>
    <xf numFmtId="0" fontId="25" fillId="0" borderId="22" xfId="39" applyFont="1" applyFill="1" applyBorder="1" applyAlignment="1">
      <alignment horizontal="left" vertical="center"/>
    </xf>
    <xf numFmtId="0" fontId="49" fillId="0" borderId="21" xfId="0" applyFont="1" applyBorder="1"/>
    <xf numFmtId="0" fontId="0" fillId="0" borderId="97" xfId="0" applyBorder="1"/>
    <xf numFmtId="0" fontId="0" fillId="0" borderId="43" xfId="0" applyBorder="1" applyAlignment="1">
      <alignment horizontal="center" vertical="center"/>
    </xf>
    <xf numFmtId="0" fontId="0" fillId="0" borderId="136" xfId="0" applyBorder="1" applyAlignment="1">
      <alignment horizontal="center" vertical="center"/>
    </xf>
    <xf numFmtId="0" fontId="55" fillId="0" borderId="90" xfId="0" applyFont="1" applyBorder="1" applyAlignment="1">
      <alignment horizontal="center" vertical="center"/>
    </xf>
    <xf numFmtId="0" fontId="49" fillId="0" borderId="142" xfId="0" applyFont="1" applyBorder="1" applyAlignment="1">
      <alignment horizontal="center" vertical="center"/>
    </xf>
    <xf numFmtId="0" fontId="49" fillId="0" borderId="105" xfId="0" applyFont="1" applyBorder="1" applyAlignment="1">
      <alignment horizontal="center" vertical="center"/>
    </xf>
    <xf numFmtId="0" fontId="0" fillId="0" borderId="82" xfId="0" applyBorder="1"/>
    <xf numFmtId="0" fontId="0" fillId="0" borderId="122" xfId="0" applyBorder="1" applyAlignment="1">
      <alignment horizontal="center" vertical="center"/>
    </xf>
    <xf numFmtId="0" fontId="0" fillId="0" borderId="63" xfId="0" applyBorder="1"/>
    <xf numFmtId="0" fontId="0" fillId="0" borderId="40" xfId="0" applyBorder="1"/>
    <xf numFmtId="0" fontId="0" fillId="0" borderId="127" xfId="0" applyBorder="1"/>
    <xf numFmtId="0" fontId="26" fillId="0" borderId="53" xfId="0" applyFont="1" applyFill="1" applyBorder="1" applyAlignment="1">
      <alignment horizontal="center" vertical="center"/>
    </xf>
    <xf numFmtId="0" fontId="62" fillId="0" borderId="88" xfId="0" applyFont="1" applyFill="1" applyBorder="1" applyAlignment="1">
      <alignment vertical="center"/>
    </xf>
    <xf numFmtId="0" fontId="62" fillId="0" borderId="67" xfId="0" applyFont="1" applyFill="1" applyBorder="1" applyAlignment="1">
      <alignment horizontal="center" vertical="center"/>
    </xf>
    <xf numFmtId="0" fontId="62" fillId="0" borderId="66" xfId="0" applyFont="1" applyFill="1" applyBorder="1" applyAlignment="1">
      <alignment horizontal="center" vertical="center"/>
    </xf>
    <xf numFmtId="0" fontId="51" fillId="0" borderId="88" xfId="0" applyFont="1" applyFill="1" applyBorder="1" applyAlignment="1">
      <alignment vertical="center"/>
    </xf>
    <xf numFmtId="0" fontId="51" fillId="0" borderId="51" xfId="0" applyFont="1" applyFill="1" applyBorder="1" applyAlignment="1">
      <alignment horizontal="center" vertical="center"/>
    </xf>
    <xf numFmtId="0" fontId="62" fillId="0" borderId="63" xfId="0" applyFont="1" applyFill="1" applyBorder="1" applyAlignment="1">
      <alignment horizontal="center" vertical="center"/>
    </xf>
    <xf numFmtId="0" fontId="26" fillId="27" borderId="63" xfId="0" applyFont="1" applyFill="1" applyBorder="1" applyAlignment="1">
      <alignment horizontal="center" vertical="center"/>
    </xf>
    <xf numFmtId="0" fontId="57" fillId="0" borderId="51" xfId="0" applyFont="1" applyFill="1" applyBorder="1" applyAlignment="1">
      <alignment horizontal="center" vertical="center"/>
    </xf>
    <xf numFmtId="0" fontId="26" fillId="0" borderId="51" xfId="0" applyFont="1" applyFill="1" applyBorder="1" applyAlignment="1">
      <alignment vertical="center"/>
    </xf>
    <xf numFmtId="0" fontId="62" fillId="0" borderId="51" xfId="0" applyFont="1" applyFill="1" applyBorder="1" applyAlignment="1">
      <alignment vertical="center"/>
    </xf>
    <xf numFmtId="0" fontId="62" fillId="0" borderId="51" xfId="0" applyFont="1" applyFill="1" applyBorder="1" applyAlignment="1">
      <alignment horizontal="center" vertical="center"/>
    </xf>
    <xf numFmtId="0" fontId="57" fillId="0" borderId="64" xfId="0" applyFont="1" applyFill="1" applyBorder="1" applyAlignment="1">
      <alignment vertical="center"/>
    </xf>
    <xf numFmtId="0" fontId="62" fillId="0" borderId="55" xfId="0" applyFont="1" applyFill="1" applyBorder="1" applyAlignment="1">
      <alignment horizontal="center" vertical="center"/>
    </xf>
    <xf numFmtId="0" fontId="62" fillId="0" borderId="114" xfId="0" applyFont="1" applyFill="1" applyBorder="1" applyAlignment="1">
      <alignment horizontal="center" vertical="center"/>
    </xf>
    <xf numFmtId="0" fontId="57" fillId="0" borderId="51" xfId="0" applyFont="1" applyFill="1" applyBorder="1" applyAlignment="1">
      <alignment vertical="center"/>
    </xf>
    <xf numFmtId="0" fontId="26" fillId="27" borderId="58" xfId="0" applyFont="1" applyFill="1" applyBorder="1" applyAlignment="1">
      <alignment horizontal="center" vertical="center"/>
    </xf>
    <xf numFmtId="0" fontId="62" fillId="0" borderId="64" xfId="0" applyFont="1" applyFill="1" applyBorder="1" applyAlignment="1">
      <alignment vertical="center"/>
    </xf>
    <xf numFmtId="0" fontId="57" fillId="28" borderId="64" xfId="0" applyFont="1" applyFill="1" applyBorder="1" applyAlignment="1">
      <alignment vertical="center"/>
    </xf>
    <xf numFmtId="0" fontId="26" fillId="0" borderId="63" xfId="0" applyFont="1" applyFill="1" applyBorder="1" applyAlignment="1">
      <alignment horizontal="center" vertical="center"/>
    </xf>
    <xf numFmtId="0" fontId="46" fillId="24" borderId="64" xfId="0" applyFont="1" applyFill="1" applyBorder="1" applyAlignment="1">
      <alignment vertical="center"/>
    </xf>
    <xf numFmtId="0" fontId="46" fillId="0" borderId="51" xfId="0" applyFont="1" applyFill="1" applyBorder="1" applyAlignment="1">
      <alignment horizontal="center" vertical="center"/>
    </xf>
    <xf numFmtId="0" fontId="46" fillId="0" borderId="63" xfId="0" applyFont="1" applyFill="1" applyBorder="1" applyAlignment="1">
      <alignment horizontal="center" vertical="center"/>
    </xf>
    <xf numFmtId="0" fontId="46" fillId="0" borderId="64" xfId="0" applyFont="1" applyFill="1" applyBorder="1" applyAlignment="1">
      <alignment vertical="center"/>
    </xf>
    <xf numFmtId="0" fontId="26" fillId="28" borderId="51" xfId="0" applyFont="1" applyFill="1" applyBorder="1" applyAlignment="1">
      <alignment vertical="center"/>
    </xf>
    <xf numFmtId="0" fontId="62" fillId="0" borderId="68" xfId="0" applyFont="1" applyFill="1" applyBorder="1" applyAlignment="1">
      <alignment vertical="center"/>
    </xf>
    <xf numFmtId="0" fontId="62" fillId="0" borderId="56" xfId="0" applyFont="1" applyFill="1" applyBorder="1" applyAlignment="1">
      <alignment horizontal="center" vertical="center"/>
    </xf>
    <xf numFmtId="0" fontId="57" fillId="24" borderId="53" xfId="0" applyFont="1" applyFill="1" applyBorder="1" applyAlignment="1">
      <alignment vertical="center"/>
    </xf>
    <xf numFmtId="0" fontId="26" fillId="0" borderId="57" xfId="0" applyFont="1" applyFill="1" applyBorder="1" applyAlignment="1">
      <alignment horizontal="center" vertical="center"/>
    </xf>
    <xf numFmtId="0" fontId="26" fillId="0" borderId="69" xfId="0" applyFont="1" applyFill="1" applyBorder="1" applyAlignment="1">
      <alignment horizontal="right" vertical="center"/>
    </xf>
    <xf numFmtId="0" fontId="26" fillId="0" borderId="58" xfId="0" applyFont="1" applyFill="1" applyBorder="1" applyAlignment="1">
      <alignment horizontal="center" vertical="center"/>
    </xf>
    <xf numFmtId="0" fontId="62" fillId="0" borderId="64" xfId="0" applyFont="1" applyFill="1" applyBorder="1" applyAlignment="1">
      <alignment horizontal="right" vertical="center"/>
    </xf>
    <xf numFmtId="0" fontId="46" fillId="0" borderId="48" xfId="0" applyFont="1" applyFill="1" applyBorder="1" applyAlignment="1">
      <alignment horizontal="center" vertical="center"/>
    </xf>
    <xf numFmtId="0" fontId="46" fillId="27" borderId="58" xfId="0" applyFont="1" applyFill="1" applyBorder="1" applyAlignment="1">
      <alignment horizontal="center" vertical="center"/>
    </xf>
    <xf numFmtId="0" fontId="57" fillId="27" borderId="58" xfId="0" applyFont="1" applyFill="1" applyBorder="1" applyAlignment="1">
      <alignment horizontal="center" vertical="center"/>
    </xf>
    <xf numFmtId="0" fontId="57" fillId="0" borderId="55" xfId="0" applyFont="1" applyFill="1" applyBorder="1" applyAlignment="1">
      <alignment vertical="center"/>
    </xf>
    <xf numFmtId="0" fontId="57" fillId="0" borderId="55" xfId="0" applyFont="1" applyFill="1" applyBorder="1" applyAlignment="1">
      <alignment horizontal="center" vertical="center"/>
    </xf>
    <xf numFmtId="0" fontId="57" fillId="27" borderId="114" xfId="0" applyFont="1" applyFill="1" applyBorder="1" applyAlignment="1">
      <alignment horizontal="center" vertical="center"/>
    </xf>
    <xf numFmtId="0" fontId="39" fillId="29" borderId="143" xfId="0" applyFont="1" applyFill="1" applyBorder="1" applyAlignment="1">
      <alignment horizontal="center" vertical="center"/>
    </xf>
    <xf numFmtId="0" fontId="39" fillId="30" borderId="69" xfId="0" applyFont="1" applyFill="1" applyBorder="1" applyAlignment="1">
      <alignment horizontal="center" vertical="center"/>
    </xf>
    <xf numFmtId="0" fontId="63" fillId="0" borderId="24" xfId="0" applyFont="1" applyFill="1" applyBorder="1" applyAlignment="1">
      <alignment vertical="center"/>
    </xf>
    <xf numFmtId="0" fontId="26" fillId="0" borderId="0" xfId="0" applyFont="1"/>
    <xf numFmtId="0" fontId="39" fillId="30" borderId="117" xfId="0" applyFont="1" applyFill="1" applyBorder="1" applyAlignment="1">
      <alignment horizontal="center" vertical="center"/>
    </xf>
    <xf numFmtId="0" fontId="39" fillId="30" borderId="51" xfId="0" applyFont="1" applyFill="1" applyBorder="1" applyAlignment="1">
      <alignment horizontal="center" vertical="center"/>
    </xf>
    <xf numFmtId="0" fontId="62" fillId="24" borderId="18" xfId="0" applyFont="1" applyFill="1" applyBorder="1" applyAlignment="1">
      <alignment vertical="center"/>
    </xf>
    <xf numFmtId="0" fontId="39" fillId="30" borderId="17" xfId="0" applyFont="1" applyFill="1" applyBorder="1" applyAlignment="1">
      <alignment horizontal="center" vertical="center"/>
    </xf>
    <xf numFmtId="0" fontId="51" fillId="24" borderId="18" xfId="0" applyFont="1" applyFill="1" applyBorder="1" applyAlignment="1">
      <alignment vertical="center"/>
    </xf>
    <xf numFmtId="0" fontId="39" fillId="28" borderId="17" xfId="0" applyFont="1" applyFill="1" applyBorder="1" applyAlignment="1">
      <alignment horizontal="center" vertical="center"/>
    </xf>
    <xf numFmtId="0" fontId="39" fillId="28" borderId="51" xfId="0" applyFont="1" applyFill="1" applyBorder="1" applyAlignment="1">
      <alignment horizontal="center" vertical="center"/>
    </xf>
    <xf numFmtId="0" fontId="26" fillId="0" borderId="18" xfId="0" applyFont="1" applyFill="1" applyBorder="1" applyAlignment="1">
      <alignment vertical="center"/>
    </xf>
    <xf numFmtId="0" fontId="39" fillId="0" borderId="17" xfId="0" applyFont="1" applyFill="1" applyBorder="1" applyAlignment="1">
      <alignment horizontal="center" vertical="center"/>
    </xf>
    <xf numFmtId="0" fontId="64" fillId="24" borderId="18" xfId="0" applyFont="1" applyFill="1" applyBorder="1" applyAlignment="1">
      <alignment vertical="center"/>
    </xf>
    <xf numFmtId="0" fontId="39" fillId="0" borderId="54" xfId="0" quotePrefix="1" applyFont="1" applyFill="1" applyBorder="1" applyAlignment="1">
      <alignment horizontal="center" vertical="center"/>
    </xf>
    <xf numFmtId="0" fontId="57" fillId="24" borderId="24" xfId="0" applyFont="1" applyFill="1" applyBorder="1" applyAlignment="1">
      <alignment vertical="center"/>
    </xf>
    <xf numFmtId="0" fontId="26" fillId="0" borderId="17" xfId="0" applyFont="1" applyFill="1" applyBorder="1" applyAlignment="1">
      <alignment horizontal="center" vertical="center"/>
    </xf>
    <xf numFmtId="0" fontId="62" fillId="0" borderId="18" xfId="0" applyFont="1" applyFill="1" applyBorder="1" applyAlignment="1">
      <alignment vertical="center"/>
    </xf>
    <xf numFmtId="0" fontId="26" fillId="28" borderId="36" xfId="0" applyFont="1" applyFill="1" applyBorder="1" applyAlignment="1">
      <alignment horizontal="center" vertical="center"/>
    </xf>
    <xf numFmtId="0" fontId="26" fillId="28" borderId="67" xfId="0" applyFont="1" applyFill="1" applyBorder="1" applyAlignment="1">
      <alignment horizontal="center" vertical="center"/>
    </xf>
    <xf numFmtId="0" fontId="26" fillId="0" borderId="18" xfId="0" applyFont="1" applyBorder="1"/>
    <xf numFmtId="0" fontId="26" fillId="0" borderId="36" xfId="0" applyFont="1" applyFill="1" applyBorder="1" applyAlignment="1">
      <alignment horizontal="center" vertical="center"/>
    </xf>
    <xf numFmtId="0" fontId="39" fillId="29" borderId="144" xfId="0" applyFont="1" applyFill="1" applyBorder="1" applyAlignment="1">
      <alignment horizontal="center" vertical="center"/>
    </xf>
    <xf numFmtId="0" fontId="26" fillId="0" borderId="109" xfId="0" applyFont="1" applyFill="1" applyBorder="1" applyAlignment="1">
      <alignment horizontal="center" vertical="center"/>
    </xf>
    <xf numFmtId="0" fontId="65" fillId="0" borderId="15" xfId="0" applyFont="1" applyFill="1" applyBorder="1" applyAlignment="1">
      <alignment vertical="center"/>
    </xf>
    <xf numFmtId="0" fontId="39" fillId="0" borderId="23" xfId="0" applyFont="1" applyFill="1" applyBorder="1" applyAlignment="1">
      <alignment horizontal="center" vertical="center"/>
    </xf>
    <xf numFmtId="0" fontId="39" fillId="0" borderId="69" xfId="0" applyFont="1" applyFill="1" applyBorder="1" applyAlignment="1">
      <alignment horizontal="center" vertical="center"/>
    </xf>
    <xf numFmtId="0" fontId="66" fillId="0" borderId="24" xfId="0" applyFont="1" applyFill="1" applyBorder="1" applyAlignment="1">
      <alignment vertical="center"/>
    </xf>
    <xf numFmtId="0" fontId="39" fillId="0" borderId="61" xfId="0" applyFont="1" applyFill="1" applyBorder="1" applyAlignment="1">
      <alignment horizontal="center" vertical="center"/>
    </xf>
    <xf numFmtId="16" fontId="46" fillId="0" borderId="61" xfId="0" quotePrefix="1" applyNumberFormat="1" applyFont="1" applyFill="1" applyBorder="1" applyAlignment="1">
      <alignment horizontal="center" vertical="center"/>
    </xf>
    <xf numFmtId="16" fontId="46" fillId="0" borderId="51" xfId="0" quotePrefix="1" applyNumberFormat="1" applyFont="1" applyFill="1" applyBorder="1" applyAlignment="1">
      <alignment horizontal="center" vertical="center"/>
    </xf>
    <xf numFmtId="0" fontId="39" fillId="0" borderId="54" xfId="0" applyFont="1" applyFill="1" applyBorder="1" applyAlignment="1">
      <alignment horizontal="center" vertical="center"/>
    </xf>
    <xf numFmtId="0" fontId="57" fillId="0" borderId="24" xfId="0" applyFont="1" applyFill="1" applyBorder="1" applyAlignment="1">
      <alignment vertical="center"/>
    </xf>
    <xf numFmtId="0" fontId="41" fillId="0" borderId="18" xfId="0" applyFont="1" applyFill="1" applyBorder="1" applyAlignment="1">
      <alignment vertical="center"/>
    </xf>
    <xf numFmtId="0" fontId="39" fillId="0" borderId="113"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18" xfId="0" applyFont="1" applyFill="1" applyBorder="1" applyAlignment="1">
      <alignment vertical="center"/>
    </xf>
    <xf numFmtId="0" fontId="39" fillId="24" borderId="53" xfId="0" applyFont="1" applyFill="1" applyBorder="1" applyAlignment="1">
      <alignment horizontal="center" vertical="center"/>
    </xf>
    <xf numFmtId="0" fontId="46" fillId="0" borderId="109" xfId="0" applyFont="1" applyFill="1" applyBorder="1" applyAlignment="1">
      <alignment vertical="center"/>
    </xf>
    <xf numFmtId="0" fontId="46" fillId="0" borderId="53" xfId="0" applyFont="1" applyFill="1" applyBorder="1" applyAlignment="1">
      <alignment horizontal="center" vertical="center"/>
    </xf>
    <xf numFmtId="0" fontId="46" fillId="0" borderId="57" xfId="0" applyFont="1" applyFill="1" applyBorder="1" applyAlignment="1">
      <alignment horizontal="center" vertical="center"/>
    </xf>
    <xf numFmtId="0" fontId="62" fillId="0" borderId="15" xfId="0" applyFont="1" applyFill="1" applyBorder="1" applyAlignment="1">
      <alignment vertical="center"/>
    </xf>
    <xf numFmtId="0" fontId="39" fillId="24" borderId="61" xfId="0" applyFont="1" applyFill="1" applyBorder="1" applyAlignment="1">
      <alignment horizontal="center" vertical="center"/>
    </xf>
    <xf numFmtId="0" fontId="39" fillId="24" borderId="51" xfId="0" applyFont="1" applyFill="1" applyBorder="1" applyAlignment="1">
      <alignment horizontal="center" vertical="center"/>
    </xf>
    <xf numFmtId="0" fontId="57" fillId="0" borderId="58"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65" xfId="0" applyFont="1" applyFill="1" applyBorder="1" applyAlignment="1">
      <alignment horizontal="center" vertical="center"/>
    </xf>
    <xf numFmtId="16" fontId="46" fillId="30" borderId="65" xfId="0" quotePrefix="1" applyNumberFormat="1" applyFont="1" applyFill="1" applyBorder="1" applyAlignment="1">
      <alignment horizontal="center" vertical="center"/>
    </xf>
    <xf numFmtId="16" fontId="46" fillId="30" borderId="67" xfId="0" quotePrefix="1" applyNumberFormat="1" applyFont="1" applyFill="1" applyBorder="1" applyAlignment="1">
      <alignment horizontal="center" vertical="center"/>
    </xf>
    <xf numFmtId="16" fontId="51" fillId="30" borderId="65" xfId="0" quotePrefix="1" applyNumberFormat="1" applyFont="1" applyFill="1" applyBorder="1" applyAlignment="1">
      <alignment horizontal="center" vertical="center"/>
    </xf>
    <xf numFmtId="16" fontId="46" fillId="30" borderId="51" xfId="0" quotePrefix="1" applyNumberFormat="1" applyFont="1" applyFill="1" applyBorder="1" applyAlignment="1">
      <alignment horizontal="center" vertical="center"/>
    </xf>
    <xf numFmtId="0" fontId="62" fillId="0" borderId="51" xfId="0" applyFont="1" applyFill="1" applyBorder="1" applyAlignment="1">
      <alignment horizontal="right" vertical="center"/>
    </xf>
    <xf numFmtId="0" fontId="62" fillId="27" borderId="63" xfId="0" applyFont="1" applyFill="1" applyBorder="1" applyAlignment="1">
      <alignment horizontal="center" vertical="center"/>
    </xf>
    <xf numFmtId="0" fontId="39" fillId="30" borderId="36" xfId="0" applyFont="1" applyFill="1" applyBorder="1" applyAlignment="1">
      <alignment horizontal="center" vertical="center"/>
    </xf>
    <xf numFmtId="0" fontId="46" fillId="30" borderId="88" xfId="0" applyFont="1" applyFill="1" applyBorder="1" applyAlignment="1">
      <alignment horizontal="center" vertical="center"/>
    </xf>
    <xf numFmtId="0" fontId="26" fillId="0" borderId="88" xfId="0" applyFont="1" applyFill="1" applyBorder="1" applyAlignment="1">
      <alignment vertical="center"/>
    </xf>
    <xf numFmtId="0" fontId="26" fillId="27" borderId="66" xfId="0" applyFont="1" applyFill="1" applyBorder="1" applyAlignment="1">
      <alignment horizontal="center" vertical="center"/>
    </xf>
    <xf numFmtId="0" fontId="39" fillId="30" borderId="145" xfId="0" applyFont="1" applyFill="1" applyBorder="1" applyAlignment="1">
      <alignment horizontal="center" vertical="center"/>
    </xf>
    <xf numFmtId="0" fontId="46" fillId="30" borderId="55" xfId="0" applyFont="1" applyFill="1" applyBorder="1" applyAlignment="1">
      <alignment horizontal="center" vertical="center"/>
    </xf>
    <xf numFmtId="0" fontId="62" fillId="0" borderId="146" xfId="0" applyFont="1" applyFill="1" applyBorder="1" applyAlignment="1">
      <alignment vertical="center"/>
    </xf>
    <xf numFmtId="0" fontId="62" fillId="24" borderId="115" xfId="0" applyFont="1" applyFill="1" applyBorder="1" applyAlignment="1">
      <alignment vertical="center"/>
    </xf>
    <xf numFmtId="0" fontId="23" fillId="0" borderId="0" xfId="39" applyFont="1" applyBorder="1" applyAlignment="1">
      <alignment horizontal="center" vertical="center"/>
    </xf>
    <xf numFmtId="0" fontId="25" fillId="0" borderId="0" xfId="39" applyFont="1" applyBorder="1" applyAlignment="1">
      <alignment horizontal="left" vertical="center"/>
    </xf>
    <xf numFmtId="0" fontId="23" fillId="0" borderId="0" xfId="39" applyBorder="1" applyAlignment="1">
      <alignment horizontal="center" vertical="center"/>
    </xf>
    <xf numFmtId="0" fontId="22" fillId="0" borderId="169" xfId="39" applyFont="1" applyBorder="1" applyAlignment="1">
      <alignment horizontal="left" vertical="center"/>
    </xf>
    <xf numFmtId="0" fontId="22" fillId="0" borderId="170" xfId="39" applyFont="1" applyBorder="1" applyAlignment="1">
      <alignment horizontal="center" vertical="center"/>
    </xf>
    <xf numFmtId="0" fontId="22" fillId="0" borderId="171" xfId="39" applyFont="1" applyBorder="1" applyAlignment="1">
      <alignment horizontal="center" vertical="center"/>
    </xf>
    <xf numFmtId="0" fontId="23" fillId="0" borderId="172" xfId="39" applyFont="1" applyBorder="1" applyAlignment="1">
      <alignment horizontal="center" vertical="center" wrapText="1"/>
    </xf>
    <xf numFmtId="0" fontId="22" fillId="0" borderId="172" xfId="39" applyFont="1" applyBorder="1" applyAlignment="1">
      <alignment horizontal="center" vertical="center"/>
    </xf>
    <xf numFmtId="0" fontId="23" fillId="0" borderId="18" xfId="39" applyFont="1" applyBorder="1" applyAlignment="1">
      <alignment horizontal="center" vertical="center" wrapText="1"/>
    </xf>
    <xf numFmtId="0" fontId="22" fillId="0" borderId="169" xfId="39" applyFont="1" applyBorder="1" applyAlignment="1">
      <alignment horizontal="center" vertical="center"/>
    </xf>
    <xf numFmtId="0" fontId="22" fillId="0" borderId="10" xfId="39" applyFont="1" applyBorder="1" applyAlignment="1">
      <alignment horizontal="center" vertical="center"/>
    </xf>
    <xf numFmtId="0" fontId="23" fillId="0" borderId="0" xfId="39" applyFont="1" applyBorder="1" applyAlignment="1">
      <alignment horizontal="center" vertical="center"/>
    </xf>
    <xf numFmtId="0" fontId="25" fillId="0" borderId="0" xfId="39" applyFont="1" applyBorder="1" applyAlignment="1">
      <alignment horizontal="left" vertical="center"/>
    </xf>
    <xf numFmtId="0" fontId="23" fillId="0" borderId="0" xfId="39" applyBorder="1" applyAlignment="1">
      <alignment horizontal="center" vertical="center"/>
    </xf>
    <xf numFmtId="0" fontId="25" fillId="0" borderId="0" xfId="39" applyFont="1" applyBorder="1" applyAlignment="1">
      <alignment horizontal="right" vertical="center"/>
    </xf>
    <xf numFmtId="0" fontId="0" fillId="0" borderId="121" xfId="0" applyBorder="1" applyAlignment="1">
      <alignment horizontal="center" vertical="center"/>
    </xf>
    <xf numFmtId="0" fontId="49" fillId="0" borderId="54" xfId="0" applyFont="1" applyBorder="1" applyAlignment="1">
      <alignment vertical="center"/>
    </xf>
    <xf numFmtId="0" fontId="49" fillId="0" borderId="65" xfId="0" applyFont="1" applyBorder="1" applyAlignment="1">
      <alignment vertical="center"/>
    </xf>
    <xf numFmtId="0" fontId="25" fillId="0" borderId="54" xfId="0" applyFont="1" applyBorder="1" applyAlignment="1">
      <alignment vertical="center"/>
    </xf>
    <xf numFmtId="0" fontId="25" fillId="0" borderId="130" xfId="39" applyFont="1" applyBorder="1" applyAlignment="1">
      <alignment horizontal="center" vertical="center"/>
    </xf>
    <xf numFmtId="0" fontId="25" fillId="0" borderId="33" xfId="39" applyFont="1"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25" fillId="0" borderId="99" xfId="0" applyFont="1" applyBorder="1" applyAlignment="1">
      <alignment horizontal="center" vertical="center"/>
    </xf>
    <xf numFmtId="0" fontId="25" fillId="0" borderId="107" xfId="0" applyFont="1" applyBorder="1" applyAlignment="1">
      <alignment horizontal="center" vertical="center"/>
    </xf>
    <xf numFmtId="0" fontId="49" fillId="0" borderId="25" xfId="0" applyFont="1" applyBorder="1" applyAlignment="1">
      <alignment horizontal="center" vertical="center"/>
    </xf>
    <xf numFmtId="0" fontId="49" fillId="0" borderId="24" xfId="0" applyFont="1" applyBorder="1" applyAlignment="1">
      <alignment horizontal="center" vertical="center"/>
    </xf>
    <xf numFmtId="0" fontId="49" fillId="0" borderId="69" xfId="0" applyFont="1" applyFill="1" applyBorder="1" applyAlignment="1">
      <alignment horizontal="center" vertical="center"/>
    </xf>
    <xf numFmtId="0" fontId="49" fillId="0" borderId="23" xfId="0" applyFont="1" applyBorder="1" applyAlignment="1">
      <alignment horizontal="center" vertical="center"/>
    </xf>
    <xf numFmtId="0" fontId="49" fillId="0" borderId="69" xfId="0" applyFont="1" applyBorder="1" applyAlignment="1">
      <alignment horizontal="center" vertical="center"/>
    </xf>
    <xf numFmtId="0" fontId="49" fillId="24" borderId="18" xfId="0" applyFont="1" applyFill="1" applyBorder="1" applyAlignment="1">
      <alignment horizontal="center" vertical="center"/>
    </xf>
    <xf numFmtId="0" fontId="49" fillId="24" borderId="64" xfId="0" applyFont="1" applyFill="1" applyBorder="1" applyAlignment="1">
      <alignment horizontal="center" vertical="center"/>
    </xf>
    <xf numFmtId="0" fontId="49" fillId="24" borderId="63" xfId="0" applyFont="1" applyFill="1" applyBorder="1" applyAlignment="1">
      <alignment horizontal="center" vertical="center"/>
    </xf>
    <xf numFmtId="0" fontId="49" fillId="24" borderId="17" xfId="0" applyFont="1" applyFill="1" applyBorder="1" applyAlignment="1">
      <alignment horizontal="center" vertical="center"/>
    </xf>
    <xf numFmtId="0" fontId="49" fillId="0" borderId="36" xfId="0" applyFont="1" applyBorder="1" applyAlignment="1">
      <alignment horizontal="center" vertical="center"/>
    </xf>
    <xf numFmtId="0" fontId="49" fillId="0" borderId="54" xfId="0" applyFont="1" applyBorder="1" applyAlignment="1">
      <alignment horizontal="center" vertical="center"/>
    </xf>
    <xf numFmtId="0" fontId="49" fillId="0" borderId="88" xfId="0" applyFont="1" applyBorder="1" applyAlignment="1">
      <alignment horizontal="center" vertical="center"/>
    </xf>
    <xf numFmtId="0" fontId="49" fillId="0" borderId="20" xfId="0" applyFont="1" applyBorder="1" applyAlignment="1">
      <alignment horizontal="center" vertical="center"/>
    </xf>
    <xf numFmtId="0" fontId="49" fillId="0" borderId="37" xfId="0" applyFont="1" applyBorder="1" applyAlignment="1">
      <alignment horizontal="center" vertical="center"/>
    </xf>
    <xf numFmtId="0" fontId="49" fillId="0" borderId="34" xfId="0" applyFont="1" applyBorder="1" applyAlignment="1">
      <alignment horizontal="center" vertical="center"/>
    </xf>
    <xf numFmtId="0" fontId="49" fillId="0" borderId="33" xfId="0" applyFont="1" applyFill="1" applyBorder="1" applyAlignment="1">
      <alignment horizontal="center" vertical="center"/>
    </xf>
    <xf numFmtId="0" fontId="25" fillId="0" borderId="54" xfId="0" applyFont="1" applyFill="1" applyBorder="1" applyAlignment="1">
      <alignment vertical="center"/>
    </xf>
    <xf numFmtId="0" fontId="25" fillId="0" borderId="65" xfId="0" applyFont="1" applyBorder="1" applyAlignment="1">
      <alignment vertical="center"/>
    </xf>
    <xf numFmtId="0" fontId="49" fillId="0" borderId="61" xfId="0" applyFont="1" applyBorder="1" applyAlignment="1">
      <alignment vertical="center"/>
    </xf>
    <xf numFmtId="0" fontId="25" fillId="0" borderId="38" xfId="39" applyFont="1" applyBorder="1" applyAlignment="1">
      <alignment horizontal="center" vertical="center"/>
    </xf>
    <xf numFmtId="0" fontId="25" fillId="0" borderId="44" xfId="39" applyFont="1" applyBorder="1" applyAlignment="1">
      <alignment vertical="center"/>
    </xf>
    <xf numFmtId="0" fontId="49" fillId="0" borderId="44" xfId="0" applyFont="1" applyBorder="1" applyAlignment="1">
      <alignment vertical="center"/>
    </xf>
    <xf numFmtId="0" fontId="25" fillId="0" borderId="45" xfId="39" applyFont="1" applyBorder="1" applyAlignment="1">
      <alignment vertical="center"/>
    </xf>
    <xf numFmtId="0" fontId="25" fillId="0" borderId="63" xfId="39" applyFont="1" applyFill="1" applyBorder="1" applyAlignment="1">
      <alignment vertical="center"/>
    </xf>
    <xf numFmtId="0" fontId="25" fillId="0" borderId="65" xfId="39" applyFont="1" applyFill="1" applyBorder="1" applyAlignment="1">
      <alignment vertical="center"/>
    </xf>
    <xf numFmtId="0" fontId="25" fillId="0" borderId="54" xfId="39" applyFont="1" applyFill="1" applyBorder="1" applyAlignment="1">
      <alignment horizontal="center" vertical="center"/>
    </xf>
    <xf numFmtId="0" fontId="25" fillId="0" borderId="65" xfId="39" applyFont="1" applyFill="1" applyBorder="1" applyAlignment="1">
      <alignment horizontal="center" vertical="center"/>
    </xf>
    <xf numFmtId="0" fontId="49" fillId="0" borderId="25" xfId="0" applyFont="1" applyFill="1" applyBorder="1" applyAlignment="1">
      <alignment horizontal="center" vertical="center"/>
    </xf>
    <xf numFmtId="0" fontId="49" fillId="0" borderId="93" xfId="0" applyFont="1" applyFill="1" applyBorder="1" applyAlignment="1">
      <alignment horizontal="center" vertical="center"/>
    </xf>
    <xf numFmtId="0" fontId="49" fillId="0" borderId="94" xfId="0" applyFont="1" applyFill="1" applyBorder="1" applyAlignment="1">
      <alignment horizontal="center" vertical="center"/>
    </xf>
    <xf numFmtId="0" fontId="0" fillId="0" borderId="134" xfId="0" applyBorder="1" applyAlignment="1">
      <alignment horizontal="center" vertical="center"/>
    </xf>
    <xf numFmtId="0" fontId="0" fillId="0" borderId="67" xfId="0" applyBorder="1" applyAlignment="1">
      <alignment horizontal="center" vertical="center"/>
    </xf>
    <xf numFmtId="0" fontId="0" fillId="0" borderId="94" xfId="0" applyBorder="1" applyAlignment="1">
      <alignment horizontal="center" vertical="center"/>
    </xf>
    <xf numFmtId="0" fontId="0" fillId="0" borderId="88" xfId="0" applyBorder="1"/>
    <xf numFmtId="0" fontId="0" fillId="0" borderId="42" xfId="0" applyBorder="1" applyAlignment="1">
      <alignment horizontal="center" vertical="center"/>
    </xf>
    <xf numFmtId="0" fontId="25" fillId="0" borderId="135" xfId="39" applyFont="1" applyBorder="1" applyAlignment="1">
      <alignment horizontal="center" vertical="center"/>
    </xf>
    <xf numFmtId="0" fontId="49" fillId="0" borderId="128" xfId="0" applyFont="1" applyBorder="1" applyAlignment="1">
      <alignment horizontal="center" vertical="center"/>
    </xf>
    <xf numFmtId="0" fontId="0" fillId="0" borderId="88" xfId="0" applyBorder="1" applyAlignment="1">
      <alignment horizontal="center" vertical="center"/>
    </xf>
    <xf numFmtId="0" fontId="0" fillId="0" borderId="96" xfId="0" applyBorder="1"/>
    <xf numFmtId="0" fontId="0" fillId="0" borderId="122" xfId="0" applyBorder="1"/>
    <xf numFmtId="0" fontId="0" fillId="0" borderId="43" xfId="0" applyBorder="1"/>
    <xf numFmtId="0" fontId="32" fillId="0" borderId="21" xfId="40" applyFont="1" applyBorder="1" applyAlignment="1">
      <alignment horizontal="left" vertical="center"/>
    </xf>
    <xf numFmtId="0" fontId="32" fillId="0" borderId="47" xfId="40" applyFont="1" applyBorder="1" applyAlignment="1">
      <alignment horizontal="left" vertical="center"/>
    </xf>
    <xf numFmtId="0" fontId="27" fillId="0" borderId="51" xfId="40" applyFont="1" applyBorder="1" applyAlignment="1">
      <alignment horizontal="left" vertical="center"/>
    </xf>
    <xf numFmtId="0" fontId="27" fillId="0" borderId="173" xfId="39" applyFont="1" applyBorder="1" applyAlignment="1">
      <alignment horizontal="left" vertical="center"/>
    </xf>
    <xf numFmtId="0" fontId="32" fillId="0" borderId="54" xfId="40" applyFont="1" applyBorder="1" applyAlignment="1">
      <alignment horizontal="left" vertical="center"/>
    </xf>
    <xf numFmtId="0" fontId="27" fillId="0" borderId="16" xfId="39" applyFont="1" applyBorder="1" applyAlignment="1">
      <alignment horizontal="center" vertical="center"/>
    </xf>
    <xf numFmtId="0" fontId="27" fillId="0" borderId="15" xfId="39" applyFont="1" applyBorder="1" applyAlignment="1">
      <alignment horizontal="center" vertical="center"/>
    </xf>
    <xf numFmtId="0" fontId="72" fillId="0" borderId="39" xfId="40" applyFont="1" applyBorder="1" applyAlignment="1">
      <alignment horizontal="center" vertical="center"/>
    </xf>
    <xf numFmtId="0" fontId="72" fillId="0" borderId="29" xfId="40" applyFont="1" applyBorder="1" applyAlignment="1">
      <alignment horizontal="center" vertical="center"/>
    </xf>
    <xf numFmtId="0" fontId="72" fillId="0" borderId="40" xfId="40" applyFont="1" applyBorder="1" applyAlignment="1">
      <alignment horizontal="center" vertical="center"/>
    </xf>
    <xf numFmtId="0" fontId="72" fillId="0" borderId="41" xfId="40" applyFont="1" applyBorder="1" applyAlignment="1">
      <alignment horizontal="center" vertical="center"/>
    </xf>
    <xf numFmtId="0" fontId="72" fillId="0" borderId="43" xfId="40" applyFont="1" applyBorder="1" applyAlignment="1">
      <alignment horizontal="center" vertical="center"/>
    </xf>
    <xf numFmtId="0" fontId="22" fillId="0" borderId="0" xfId="39" applyFont="1" applyFill="1" applyAlignment="1">
      <alignment horizontal="left" vertical="center"/>
    </xf>
    <xf numFmtId="0" fontId="0" fillId="0" borderId="0" xfId="0" applyAlignment="1">
      <alignment horizontal="left" vertical="center"/>
    </xf>
    <xf numFmtId="0" fontId="22" fillId="0" borderId="0" xfId="39" applyFont="1" applyBorder="1" applyAlignment="1">
      <alignment horizontal="center" vertical="center"/>
    </xf>
    <xf numFmtId="0" fontId="23" fillId="0" borderId="0" xfId="39" applyBorder="1" applyAlignment="1">
      <alignment horizontal="center"/>
    </xf>
    <xf numFmtId="0" fontId="23" fillId="0" borderId="0" xfId="39" applyBorder="1" applyAlignment="1">
      <alignment horizontal="center" vertical="center"/>
    </xf>
    <xf numFmtId="0" fontId="24" fillId="0" borderId="28" xfId="39" applyFont="1" applyBorder="1" applyAlignment="1">
      <alignment horizontal="center" vertical="center"/>
    </xf>
    <xf numFmtId="0" fontId="23" fillId="0" borderId="29" xfId="39" applyBorder="1" applyAlignment="1">
      <alignment horizontal="center" vertical="center"/>
    </xf>
    <xf numFmtId="0" fontId="27" fillId="0" borderId="108" xfId="39" applyFont="1" applyBorder="1" applyAlignment="1">
      <alignment horizontal="center" vertical="center" wrapText="1"/>
    </xf>
    <xf numFmtId="0" fontId="27" fillId="0" borderId="147" xfId="39" applyFont="1" applyBorder="1" applyAlignment="1">
      <alignment horizontal="center" vertical="center" wrapText="1"/>
    </xf>
    <xf numFmtId="0" fontId="27" fillId="0" borderId="106" xfId="39" applyFont="1" applyBorder="1" applyAlignment="1">
      <alignment horizontal="center" vertical="center" wrapText="1"/>
    </xf>
    <xf numFmtId="0" fontId="23" fillId="0" borderId="0" xfId="39" applyBorder="1" applyAlignment="1">
      <alignment horizontal="left" vertical="center"/>
    </xf>
    <xf numFmtId="0" fontId="23" fillId="0" borderId="0" xfId="39" applyFont="1" applyBorder="1" applyAlignment="1">
      <alignment horizontal="center" vertical="center"/>
    </xf>
    <xf numFmtId="0" fontId="25" fillId="0" borderId="0" xfId="39" applyFont="1" applyBorder="1" applyAlignment="1">
      <alignment horizontal="left" vertical="center"/>
    </xf>
    <xf numFmtId="0" fontId="23" fillId="0" borderId="0" xfId="39" applyAlignment="1">
      <alignment horizontal="left" vertical="center"/>
    </xf>
    <xf numFmtId="0" fontId="22" fillId="0" borderId="0" xfId="39" applyFont="1" applyAlignment="1">
      <alignment vertical="center" wrapText="1"/>
    </xf>
    <xf numFmtId="0" fontId="23" fillId="0" borderId="29" xfId="39" applyFont="1" applyBorder="1" applyAlignment="1">
      <alignment horizontal="center" vertical="center"/>
    </xf>
    <xf numFmtId="0" fontId="67" fillId="0" borderId="71" xfId="40" applyFont="1" applyBorder="1" applyAlignment="1">
      <alignment horizontal="center" vertical="center"/>
    </xf>
    <xf numFmtId="0" fontId="23" fillId="0" borderId="72" xfId="39" applyBorder="1" applyAlignment="1">
      <alignment horizontal="center" vertical="center"/>
    </xf>
    <xf numFmtId="0" fontId="23" fillId="0" borderId="73" xfId="39" applyBorder="1" applyAlignment="1">
      <alignment horizontal="center" vertical="center"/>
    </xf>
    <xf numFmtId="0" fontId="23" fillId="0" borderId="28" xfId="39" applyBorder="1" applyAlignment="1">
      <alignment horizontal="center" vertical="center"/>
    </xf>
    <xf numFmtId="0" fontId="23" fillId="0" borderId="148" xfId="39" applyBorder="1" applyAlignment="1">
      <alignment horizontal="center" vertical="center"/>
    </xf>
    <xf numFmtId="0" fontId="23" fillId="0" borderId="119" xfId="39" applyBorder="1" applyAlignment="1">
      <alignment horizontal="center" vertical="center"/>
    </xf>
    <xf numFmtId="0" fontId="23" fillId="0" borderId="149" xfId="39" applyBorder="1" applyAlignment="1">
      <alignment horizontal="center" vertical="center"/>
    </xf>
    <xf numFmtId="0" fontId="35" fillId="0" borderId="150" xfId="40" applyFont="1" applyBorder="1" applyAlignment="1">
      <alignment horizontal="left" vertical="top" wrapText="1"/>
    </xf>
    <xf numFmtId="0" fontId="68" fillId="0" borderId="111" xfId="40" applyFont="1" applyBorder="1" applyAlignment="1">
      <alignment vertical="top"/>
    </xf>
    <xf numFmtId="0" fontId="68" fillId="0" borderId="151" xfId="40" applyFont="1" applyBorder="1" applyAlignment="1">
      <alignment vertical="top"/>
    </xf>
    <xf numFmtId="0" fontId="28" fillId="0" borderId="152" xfId="40" applyFont="1" applyBorder="1" applyAlignment="1">
      <alignment horizontal="center" vertical="center"/>
    </xf>
    <xf numFmtId="0" fontId="49" fillId="0" borderId="153" xfId="40" applyBorder="1" applyAlignment="1">
      <alignment horizontal="center" vertical="center"/>
    </xf>
    <xf numFmtId="0" fontId="31" fillId="0" borderId="112" xfId="40" applyFont="1" applyBorder="1" applyAlignment="1">
      <alignment horizontal="center" vertical="center"/>
    </xf>
    <xf numFmtId="0" fontId="57" fillId="0" borderId="116" xfId="40" applyFont="1" applyBorder="1" applyAlignment="1">
      <alignment horizontal="center" vertical="center"/>
    </xf>
    <xf numFmtId="0" fontId="31" fillId="0" borderId="108" xfId="40" applyFont="1" applyBorder="1" applyAlignment="1">
      <alignment horizontal="center" vertical="center"/>
    </xf>
    <xf numFmtId="0" fontId="31" fillId="0" borderId="13" xfId="40" applyFont="1" applyBorder="1" applyAlignment="1">
      <alignment horizontal="center" vertical="center"/>
    </xf>
    <xf numFmtId="0" fontId="31" fillId="0" borderId="11" xfId="40" applyFont="1" applyBorder="1" applyAlignment="1">
      <alignment horizontal="center" vertical="center"/>
    </xf>
    <xf numFmtId="0" fontId="31" fillId="0" borderId="106" xfId="40" applyFont="1" applyBorder="1" applyAlignment="1">
      <alignment horizontal="center" vertical="center"/>
    </xf>
    <xf numFmtId="0" fontId="55" fillId="0" borderId="155" xfId="0" applyFont="1" applyBorder="1" applyAlignment="1">
      <alignment horizontal="center" vertical="center"/>
    </xf>
    <xf numFmtId="0" fontId="55" fillId="0" borderId="156" xfId="0" applyFont="1" applyBorder="1" applyAlignment="1">
      <alignment horizontal="center" vertical="center"/>
    </xf>
    <xf numFmtId="0" fontId="69" fillId="0" borderId="73" xfId="0" applyFont="1" applyBorder="1" applyAlignment="1">
      <alignment horizontal="center" vertical="center" wrapText="1"/>
    </xf>
    <xf numFmtId="0" fontId="23" fillId="0" borderId="29" xfId="0" applyFont="1" applyBorder="1" applyAlignment="1">
      <alignment wrapText="1"/>
    </xf>
    <xf numFmtId="0" fontId="55" fillId="0" borderId="119" xfId="0" applyFont="1" applyBorder="1" applyAlignment="1">
      <alignment horizontal="center" vertical="center"/>
    </xf>
    <xf numFmtId="0" fontId="55" fillId="0" borderId="154" xfId="0" applyFont="1" applyBorder="1" applyAlignment="1">
      <alignment horizontal="center" vertical="center"/>
    </xf>
    <xf numFmtId="0" fontId="0" fillId="0" borderId="156" xfId="0" applyBorder="1" applyAlignment="1">
      <alignment horizontal="center" vertical="center"/>
    </xf>
    <xf numFmtId="0" fontId="55" fillId="0" borderId="73" xfId="0" applyFont="1" applyBorder="1" applyAlignment="1">
      <alignment horizontal="center" vertical="center" wrapText="1"/>
    </xf>
    <xf numFmtId="0" fontId="0" fillId="0" borderId="29" xfId="0" applyBorder="1" applyAlignment="1">
      <alignment wrapText="1"/>
    </xf>
    <xf numFmtId="0" fontId="55" fillId="0" borderId="142" xfId="0" applyFont="1" applyBorder="1" applyAlignment="1">
      <alignment horizontal="center" vertical="center" wrapText="1"/>
    </xf>
    <xf numFmtId="0" fontId="0" fillId="0" borderId="158" xfId="0" applyBorder="1" applyAlignment="1">
      <alignment wrapText="1"/>
    </xf>
    <xf numFmtId="0" fontId="55" fillId="0" borderId="159"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4" xfId="0" applyBorder="1" applyAlignment="1">
      <alignment horizontal="left" vertical="center"/>
    </xf>
    <xf numFmtId="0" fontId="0" fillId="0" borderId="127" xfId="0" applyBorder="1" applyAlignment="1">
      <alignment horizontal="left" vertical="center"/>
    </xf>
    <xf numFmtId="0" fontId="55" fillId="0" borderId="28" xfId="0" applyFont="1" applyBorder="1" applyAlignment="1">
      <alignment horizontal="center" vertical="center"/>
    </xf>
    <xf numFmtId="0" fontId="0" fillId="0" borderId="28" xfId="0" applyBorder="1" applyAlignment="1"/>
    <xf numFmtId="0" fontId="0" fillId="0" borderId="74" xfId="0" applyBorder="1" applyAlignment="1"/>
    <xf numFmtId="0" fontId="54" fillId="0" borderId="117" xfId="0" applyFont="1" applyBorder="1" applyAlignment="1">
      <alignment horizontal="center" vertical="center"/>
    </xf>
    <xf numFmtId="0" fontId="49" fillId="0" borderId="117" xfId="0" applyFont="1" applyBorder="1" applyAlignment="1"/>
    <xf numFmtId="0" fontId="49" fillId="0" borderId="157" xfId="0" applyFont="1" applyBorder="1" applyAlignment="1"/>
    <xf numFmtId="0" fontId="55" fillId="0" borderId="118" xfId="0" applyFont="1" applyBorder="1" applyAlignment="1">
      <alignment horizontal="center" vertical="center"/>
    </xf>
    <xf numFmtId="0" fontId="55" fillId="0" borderId="116" xfId="0" applyFont="1" applyBorder="1" applyAlignment="1">
      <alignment horizontal="center" vertical="center"/>
    </xf>
    <xf numFmtId="0" fontId="54" fillId="0" borderId="165" xfId="0" applyFont="1" applyBorder="1" applyAlignment="1">
      <alignment horizontal="center" vertical="center" wrapText="1"/>
    </xf>
    <xf numFmtId="0" fontId="22" fillId="0" borderId="121" xfId="0" applyFont="1" applyBorder="1" applyAlignment="1">
      <alignment horizontal="center" wrapText="1"/>
    </xf>
    <xf numFmtId="0" fontId="0" fillId="0" borderId="127" xfId="0" applyBorder="1" applyAlignment="1">
      <alignment horizontal="center" vertical="center"/>
    </xf>
    <xf numFmtId="0" fontId="0" fillId="0" borderId="84" xfId="0" applyBorder="1" applyAlignment="1"/>
    <xf numFmtId="0" fontId="0" fillId="0" borderId="127" xfId="0" applyBorder="1" applyAlignment="1"/>
    <xf numFmtId="0" fontId="55" fillId="0" borderId="160" xfId="0" applyFont="1" applyBorder="1" applyAlignment="1">
      <alignment horizontal="center" vertical="center" wrapText="1"/>
    </xf>
    <xf numFmtId="0" fontId="55" fillId="0" borderId="161" xfId="0" applyFont="1" applyBorder="1" applyAlignment="1">
      <alignment horizontal="center" vertical="center" wrapText="1"/>
    </xf>
    <xf numFmtId="0" fontId="51" fillId="0" borderId="71" xfId="0" applyFont="1" applyBorder="1" applyAlignment="1">
      <alignment horizontal="center" vertical="center"/>
    </xf>
    <xf numFmtId="0" fontId="26" fillId="0" borderId="28" xfId="0" applyFont="1" applyBorder="1" applyAlignment="1"/>
    <xf numFmtId="0" fontId="26" fillId="0" borderId="74" xfId="0" applyFont="1" applyBorder="1" applyAlignment="1"/>
    <xf numFmtId="0" fontId="70" fillId="0" borderId="162" xfId="0" applyFont="1" applyBorder="1" applyAlignment="1">
      <alignment horizontal="center" vertical="center"/>
    </xf>
    <xf numFmtId="0" fontId="71" fillId="0" borderId="117" xfId="0" applyFont="1" applyBorder="1" applyAlignment="1"/>
    <xf numFmtId="0" fontId="71" fillId="0" borderId="157" xfId="0" applyFont="1" applyBorder="1" applyAlignment="1"/>
    <xf numFmtId="0" fontId="51" fillId="0" borderId="142" xfId="0" applyFont="1" applyBorder="1" applyAlignment="1">
      <alignment horizontal="center" vertical="center"/>
    </xf>
    <xf numFmtId="0" fontId="51" fillId="0" borderId="92" xfId="0" applyFont="1" applyBorder="1" applyAlignment="1">
      <alignment horizontal="center" vertical="center"/>
    </xf>
    <xf numFmtId="0" fontId="51" fillId="0" borderId="90" xfId="0" applyFont="1" applyBorder="1" applyAlignment="1">
      <alignment horizontal="center" vertical="center"/>
    </xf>
    <xf numFmtId="0" fontId="70" fillId="0" borderId="163" xfId="0" applyFont="1" applyBorder="1" applyAlignment="1">
      <alignment horizontal="center" vertical="center"/>
    </xf>
    <xf numFmtId="0" fontId="70" fillId="0" borderId="153" xfId="0" applyFont="1" applyBorder="1" applyAlignment="1">
      <alignment horizontal="center" vertical="center"/>
    </xf>
    <xf numFmtId="0" fontId="70" fillId="0" borderId="164" xfId="0" applyFont="1" applyBorder="1" applyAlignment="1">
      <alignment horizontal="center" vertical="center"/>
    </xf>
    <xf numFmtId="0" fontId="26" fillId="0" borderId="92" xfId="0" applyFont="1" applyBorder="1" applyAlignment="1"/>
    <xf numFmtId="0" fontId="26" fillId="0" borderId="90" xfId="0" applyFont="1" applyBorder="1" applyAlignment="1"/>
    <xf numFmtId="0" fontId="70" fillId="0" borderId="142" xfId="0" applyFont="1" applyBorder="1" applyAlignment="1">
      <alignment horizontal="center" vertical="center"/>
    </xf>
    <xf numFmtId="0" fontId="71" fillId="0" borderId="92" xfId="0" applyFont="1" applyBorder="1" applyAlignment="1"/>
    <xf numFmtId="0" fontId="71" fillId="0" borderId="90" xfId="0" applyFont="1" applyBorder="1" applyAlignment="1"/>
    <xf numFmtId="0" fontId="55" fillId="0" borderId="155" xfId="0" applyFont="1" applyBorder="1" applyAlignment="1">
      <alignment horizontal="center"/>
    </xf>
    <xf numFmtId="0" fontId="55" fillId="0" borderId="159" xfId="0" applyFont="1" applyBorder="1" applyAlignment="1">
      <alignment horizontal="center"/>
    </xf>
    <xf numFmtId="0" fontId="0" fillId="0" borderId="168" xfId="0" applyBorder="1" applyAlignment="1">
      <alignment horizontal="center"/>
    </xf>
    <xf numFmtId="0" fontId="55" fillId="0" borderId="91" xfId="0" applyFont="1" applyBorder="1" applyAlignment="1">
      <alignment horizontal="center" vertical="center" wrapText="1"/>
    </xf>
    <xf numFmtId="0" fontId="70" fillId="0" borderId="166" xfId="0" applyFont="1" applyBorder="1" applyAlignment="1">
      <alignment horizontal="center" vertical="center"/>
    </xf>
    <xf numFmtId="0" fontId="70" fillId="0" borderId="27" xfId="0" applyFont="1" applyBorder="1" applyAlignment="1">
      <alignment horizontal="center" vertical="center"/>
    </xf>
    <xf numFmtId="0" fontId="70" fillId="0" borderId="167" xfId="0" applyFont="1" applyBorder="1" applyAlignment="1">
      <alignment horizontal="center" vertical="center"/>
    </xf>
    <xf numFmtId="0" fontId="44" fillId="26" borderId="117" xfId="0" applyFont="1" applyFill="1" applyBorder="1" applyAlignment="1">
      <alignment horizontal="center" vertical="center"/>
    </xf>
    <xf numFmtId="0" fontId="45" fillId="26" borderId="0" xfId="0" applyFont="1" applyFill="1" applyBorder="1" applyAlignment="1">
      <alignment horizontal="center" vertical="center"/>
    </xf>
    <xf numFmtId="0" fontId="45" fillId="26" borderId="27" xfId="0" applyFont="1" applyFill="1" applyBorder="1" applyAlignment="1">
      <alignment horizontal="center" vertical="center"/>
    </xf>
    <xf numFmtId="0" fontId="45" fillId="26" borderId="117" xfId="0" applyFont="1" applyFill="1" applyBorder="1" applyAlignment="1">
      <alignment horizontal="center" vertical="center"/>
    </xf>
    <xf numFmtId="0" fontId="0" fillId="26" borderId="117" xfId="0" applyFill="1" applyBorder="1" applyAlignment="1">
      <alignment vertical="center"/>
    </xf>
    <xf numFmtId="0" fontId="0" fillId="26" borderId="0" xfId="0" applyFill="1" applyBorder="1" applyAlignment="1">
      <alignment vertical="center"/>
    </xf>
    <xf numFmtId="0" fontId="0" fillId="26" borderId="27" xfId="0" applyFill="1" applyBorder="1" applyAlignment="1">
      <alignment vertical="center"/>
    </xf>
    <xf numFmtId="0" fontId="42" fillId="0" borderId="108" xfId="0" applyFont="1" applyBorder="1" applyAlignment="1">
      <alignment horizontal="center" vertical="center"/>
    </xf>
    <xf numFmtId="0" fontId="43" fillId="0" borderId="147" xfId="0" applyFont="1" applyBorder="1" applyAlignment="1">
      <alignment horizontal="center" vertical="center"/>
    </xf>
    <xf numFmtId="0" fontId="43" fillId="0" borderId="106" xfId="0" applyFont="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1</xdr:col>
      <xdr:colOff>180798</xdr:colOff>
      <xdr:row>9</xdr:row>
      <xdr:rowOff>216773</xdr:rowOff>
    </xdr:from>
    <xdr:ext cx="6068008" cy="937629"/>
    <xdr:sp macro="" textlink="">
      <xdr:nvSpPr>
        <xdr:cNvPr id="2" name="Rectangle 1"/>
        <xdr:cNvSpPr/>
      </xdr:nvSpPr>
      <xdr:spPr>
        <a:xfrm rot="2158620">
          <a:off x="790398" y="1702673"/>
          <a:ext cx="6068008" cy="937629"/>
        </a:xfrm>
        <a:prstGeom prst="rect">
          <a:avLst/>
        </a:prstGeom>
        <a:noFill/>
      </xdr:spPr>
      <xdr:txBody>
        <a:bodyPr wrap="none" lIns="91440" tIns="45720" rIns="91440" bIns="45720">
          <a:spAutoFit/>
        </a:bodyPr>
        <a:lstStyle/>
        <a:p>
          <a:pPr algn="ctr"/>
          <a:r>
            <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2019 NELSON FINAL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695325</xdr:colOff>
      <xdr:row>9</xdr:row>
      <xdr:rowOff>161927</xdr:rowOff>
    </xdr:from>
    <xdr:ext cx="4546692" cy="718466"/>
    <xdr:sp macro="" textlink="">
      <xdr:nvSpPr>
        <xdr:cNvPr id="3" name="Rectangle 2"/>
        <xdr:cNvSpPr/>
      </xdr:nvSpPr>
      <xdr:spPr>
        <a:xfrm rot="1729222">
          <a:off x="1914525" y="1647827"/>
          <a:ext cx="4546692" cy="718466"/>
        </a:xfrm>
        <a:prstGeom prst="rect">
          <a:avLst/>
        </a:prstGeom>
        <a:noFill/>
      </xdr:spPr>
      <xdr:txBody>
        <a:bodyPr wrap="square" lIns="91440" tIns="45720" rIns="91440" bIns="45720">
          <a:spAutoFit/>
        </a:bodyPr>
        <a:lstStyle/>
        <a:p>
          <a:pPr algn="ctr"/>
          <a:r>
            <a:rPr lang="en-US" sz="40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Not enough players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655509</xdr:colOff>
      <xdr:row>9</xdr:row>
      <xdr:rowOff>156300</xdr:rowOff>
    </xdr:from>
    <xdr:ext cx="4546692" cy="718466"/>
    <xdr:sp macro="" textlink="">
      <xdr:nvSpPr>
        <xdr:cNvPr id="2" name="Rectangle 1"/>
        <xdr:cNvSpPr/>
      </xdr:nvSpPr>
      <xdr:spPr>
        <a:xfrm rot="1729222">
          <a:off x="1874709" y="1642200"/>
          <a:ext cx="4546692" cy="718466"/>
        </a:xfrm>
        <a:prstGeom prst="rect">
          <a:avLst/>
        </a:prstGeom>
        <a:noFill/>
      </xdr:spPr>
      <xdr:txBody>
        <a:bodyPr wrap="square" lIns="91440" tIns="45720" rIns="91440" bIns="45720">
          <a:spAutoFit/>
        </a:bodyPr>
        <a:lstStyle/>
        <a:p>
          <a:pPr algn="ctr"/>
          <a:r>
            <a:rPr lang="en-US" sz="40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Not enough players</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76200</xdr:colOff>
      <xdr:row>4</xdr:row>
      <xdr:rowOff>95250</xdr:rowOff>
    </xdr:from>
    <xdr:to>
      <xdr:col>4</xdr:col>
      <xdr:colOff>2362200</xdr:colOff>
      <xdr:row>7</xdr:row>
      <xdr:rowOff>209550</xdr:rowOff>
    </xdr:to>
    <xdr:pic>
      <xdr:nvPicPr>
        <xdr:cNvPr id="249347" name="Picture 1" descr="C:\Tony Goosen\POSTERS\MGC OFFICIAL LOGO white background.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2" t="15131" r="1941" b="7985"/>
        <a:stretch>
          <a:fillRect/>
        </a:stretch>
      </xdr:blipFill>
      <xdr:spPr bwMode="auto">
        <a:xfrm>
          <a:off x="1562100" y="676275"/>
          <a:ext cx="25908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523875</xdr:colOff>
      <xdr:row>4</xdr:row>
      <xdr:rowOff>95250</xdr:rowOff>
    </xdr:from>
    <xdr:to>
      <xdr:col>27</xdr:col>
      <xdr:colOff>752475</xdr:colOff>
      <xdr:row>7</xdr:row>
      <xdr:rowOff>209550</xdr:rowOff>
    </xdr:to>
    <xdr:pic>
      <xdr:nvPicPr>
        <xdr:cNvPr id="249348" name="Picture 1" descr="C:\Tony Goosen\POSTERS\MGC OFFICIAL LOGO white background.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292" t="15131" r="1941" b="7985"/>
        <a:stretch>
          <a:fillRect/>
        </a:stretch>
      </xdr:blipFill>
      <xdr:spPr bwMode="auto">
        <a:xfrm>
          <a:off x="19802475" y="676275"/>
          <a:ext cx="2571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311149</xdr:colOff>
      <xdr:row>2</xdr:row>
      <xdr:rowOff>1149350</xdr:rowOff>
    </xdr:from>
    <xdr:to>
      <xdr:col>18</xdr:col>
      <xdr:colOff>628649</xdr:colOff>
      <xdr:row>2</xdr:row>
      <xdr:rowOff>1574800</xdr:rowOff>
    </xdr:to>
    <xdr:sp macro="" textlink="">
      <xdr:nvSpPr>
        <xdr:cNvPr id="26" name="Rectangle 25"/>
        <xdr:cNvSpPr/>
      </xdr:nvSpPr>
      <xdr:spPr>
        <a:xfrm>
          <a:off x="4464049" y="1492250"/>
          <a:ext cx="6972300" cy="425450"/>
        </a:xfrm>
        <a:prstGeom prst="rect">
          <a:avLst/>
        </a:prstGeom>
        <a:noFill/>
      </xdr:spPr>
      <xdr:txBody>
        <a:bodyPr wrap="square" lIns="91440" tIns="45720" rIns="91440" bIns="4572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2000" b="1" cap="none" spc="0">
              <a:ln w="1905">
                <a:solidFill>
                  <a:schemeClr val="tx1"/>
                </a:solidFill>
              </a:ln>
              <a:solidFill>
                <a:srgbClr val="FF9933"/>
              </a:solidFill>
              <a:latin typeface="Arial" panose="020B0604020202020204" pitchFamily="34" charset="0"/>
              <a:cs typeface="Arial" panose="020B0604020202020204" pitchFamily="34" charset="0"/>
            </a:rPr>
            <a:t>2019 ORDER OF MERIT 1st QUARTER</a:t>
          </a:r>
        </a:p>
      </xdr:txBody>
    </xdr:sp>
    <xdr:clientData/>
  </xdr:twoCellAnchor>
  <xdr:twoCellAnchor editAs="oneCell">
    <xdr:from>
      <xdr:col>38</xdr:col>
      <xdr:colOff>123825</xdr:colOff>
      <xdr:row>2</xdr:row>
      <xdr:rowOff>76200</xdr:rowOff>
    </xdr:from>
    <xdr:to>
      <xdr:col>41</xdr:col>
      <xdr:colOff>257175</xdr:colOff>
      <xdr:row>2</xdr:row>
      <xdr:rowOff>1200150</xdr:rowOff>
    </xdr:to>
    <xdr:pic>
      <xdr:nvPicPr>
        <xdr:cNvPr id="274795" name="Picture 1" descr="C:\Users\USER\AppData\Local\Microsoft\Windows\Temporary Internet Files\Content.Outlook\EWZR8B1E\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41100" y="409575"/>
          <a:ext cx="18478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2</xdr:row>
      <xdr:rowOff>76200</xdr:rowOff>
    </xdr:from>
    <xdr:to>
      <xdr:col>7</xdr:col>
      <xdr:colOff>238125</xdr:colOff>
      <xdr:row>2</xdr:row>
      <xdr:rowOff>1543050</xdr:rowOff>
    </xdr:to>
    <xdr:pic>
      <xdr:nvPicPr>
        <xdr:cNvPr id="274796"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09575"/>
          <a:ext cx="48291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349249</xdr:colOff>
      <xdr:row>2</xdr:row>
      <xdr:rowOff>1174750</xdr:rowOff>
    </xdr:from>
    <xdr:to>
      <xdr:col>31</xdr:col>
      <xdr:colOff>171449</xdr:colOff>
      <xdr:row>3</xdr:row>
      <xdr:rowOff>12700</xdr:rowOff>
    </xdr:to>
    <xdr:sp macro="" textlink="">
      <xdr:nvSpPr>
        <xdr:cNvPr id="5" name="Rectangle 4"/>
        <xdr:cNvSpPr/>
      </xdr:nvSpPr>
      <xdr:spPr>
        <a:xfrm>
          <a:off x="11868149" y="1517650"/>
          <a:ext cx="6972300" cy="425450"/>
        </a:xfrm>
        <a:prstGeom prst="rect">
          <a:avLst/>
        </a:prstGeom>
        <a:noFill/>
      </xdr:spPr>
      <xdr:txBody>
        <a:bodyPr wrap="square" lIns="91440" tIns="45720" rIns="91440" bIns="4572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2000" b="1" cap="none" spc="0">
              <a:ln w="1905">
                <a:solidFill>
                  <a:schemeClr val="tx1"/>
                </a:solidFill>
              </a:ln>
              <a:solidFill>
                <a:srgbClr val="FF9933"/>
              </a:solidFill>
              <a:latin typeface="Arial" panose="020B0604020202020204" pitchFamily="34" charset="0"/>
              <a:cs typeface="Arial" panose="020B0604020202020204" pitchFamily="34" charset="0"/>
            </a:rPr>
            <a:t>2019 ORDER OF MERIT 2nd QUARTER</a:t>
          </a:r>
        </a:p>
      </xdr:txBody>
    </xdr:sp>
    <xdr:clientData/>
  </xdr:twoCellAnchor>
  <xdr:twoCellAnchor>
    <xdr:from>
      <xdr:col>34</xdr:col>
      <xdr:colOff>349249</xdr:colOff>
      <xdr:row>2</xdr:row>
      <xdr:rowOff>1174750</xdr:rowOff>
    </xdr:from>
    <xdr:to>
      <xdr:col>45</xdr:col>
      <xdr:colOff>0</xdr:colOff>
      <xdr:row>3</xdr:row>
      <xdr:rowOff>12700</xdr:rowOff>
    </xdr:to>
    <xdr:sp macro="" textlink="">
      <xdr:nvSpPr>
        <xdr:cNvPr id="6" name="Rectangle 5"/>
        <xdr:cNvSpPr/>
      </xdr:nvSpPr>
      <xdr:spPr>
        <a:xfrm>
          <a:off x="11868149" y="1517650"/>
          <a:ext cx="6972300" cy="425450"/>
        </a:xfrm>
        <a:prstGeom prst="rect">
          <a:avLst/>
        </a:prstGeom>
        <a:noFill/>
      </xdr:spPr>
      <xdr:txBody>
        <a:bodyPr wrap="square" lIns="91440" tIns="45720" rIns="91440" bIns="4572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2000" b="1" cap="none" spc="0">
              <a:ln w="1905">
                <a:solidFill>
                  <a:schemeClr val="tx1"/>
                </a:solidFill>
              </a:ln>
              <a:solidFill>
                <a:srgbClr val="FF9933"/>
              </a:solidFill>
              <a:latin typeface="Arial" panose="020B0604020202020204" pitchFamily="34" charset="0"/>
              <a:cs typeface="Arial" panose="020B0604020202020204" pitchFamily="34" charset="0"/>
            </a:rPr>
            <a:t>2019 ORDER OF MERIT 3rd QUARTER</a:t>
          </a:r>
        </a:p>
      </xdr:txBody>
    </xdr:sp>
    <xdr:clientData/>
  </xdr:twoCellAnchor>
  <xdr:twoCellAnchor editAs="oneCell">
    <xdr:from>
      <xdr:col>11</xdr:col>
      <xdr:colOff>0</xdr:colOff>
      <xdr:row>2</xdr:row>
      <xdr:rowOff>76200</xdr:rowOff>
    </xdr:from>
    <xdr:to>
      <xdr:col>13</xdr:col>
      <xdr:colOff>590550</xdr:colOff>
      <xdr:row>2</xdr:row>
      <xdr:rowOff>1200150</xdr:rowOff>
    </xdr:to>
    <xdr:pic>
      <xdr:nvPicPr>
        <xdr:cNvPr id="274799" name="Picture 1" descr="C:\Users\USER\AppData\Local\Microsoft\Windows\Temporary Internet Files\Content.Outlook\EWZR8B1E\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4275" y="409575"/>
          <a:ext cx="18288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95250</xdr:colOff>
      <xdr:row>2</xdr:row>
      <xdr:rowOff>95250</xdr:rowOff>
    </xdr:from>
    <xdr:to>
      <xdr:col>27</xdr:col>
      <xdr:colOff>57150</xdr:colOff>
      <xdr:row>2</xdr:row>
      <xdr:rowOff>1219200</xdr:rowOff>
    </xdr:to>
    <xdr:pic>
      <xdr:nvPicPr>
        <xdr:cNvPr id="274800" name="Picture 1" descr="C:\Users\USER\AppData\Local\Microsoft\Windows\Temporary Internet Files\Content.Outlook\EWZR8B1E\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78150" y="428625"/>
          <a:ext cx="18192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48</xdr:col>
      <xdr:colOff>1266825</xdr:colOff>
      <xdr:row>14</xdr:row>
      <xdr:rowOff>28575</xdr:rowOff>
    </xdr:from>
    <xdr:to>
      <xdr:col>48</xdr:col>
      <xdr:colOff>1171575</xdr:colOff>
      <xdr:row>14</xdr:row>
      <xdr:rowOff>114300</xdr:rowOff>
    </xdr:to>
    <xdr:sp macro="" textlink="">
      <xdr:nvSpPr>
        <xdr:cNvPr id="274801" name="Oval 154"/>
        <xdr:cNvSpPr>
          <a:spLocks noChangeArrowheads="1"/>
        </xdr:cNvSpPr>
      </xdr:nvSpPr>
      <xdr:spPr bwMode="auto">
        <a:xfrm>
          <a:off x="31118175" y="4181475"/>
          <a:ext cx="0" cy="85725"/>
        </a:xfrm>
        <a:prstGeom prst="ellipse">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48</xdr:col>
      <xdr:colOff>155313</xdr:colOff>
      <xdr:row>13</xdr:row>
      <xdr:rowOff>112094</xdr:rowOff>
    </xdr:from>
    <xdr:ext cx="1146596" cy="224998"/>
    <xdr:sp macro="" textlink="">
      <xdr:nvSpPr>
        <xdr:cNvPr id="31" name="TextBox 30"/>
        <xdr:cNvSpPr txBox="1"/>
      </xdr:nvSpPr>
      <xdr:spPr>
        <a:xfrm>
          <a:off x="30425763" y="4093544"/>
          <a:ext cx="114659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900" b="1">
              <a:latin typeface="Arial" pitchFamily="34" charset="0"/>
              <a:cs typeface="Arial" pitchFamily="34" charset="0"/>
            </a:rPr>
            <a:t>A vs Wellington 1</a:t>
          </a:r>
        </a:p>
      </xdr:txBody>
    </xdr:sp>
    <xdr:clientData/>
  </xdr:oneCellAnchor>
  <xdr:twoCellAnchor>
    <xdr:from>
      <xdr:col>48</xdr:col>
      <xdr:colOff>133350</xdr:colOff>
      <xdr:row>14</xdr:row>
      <xdr:rowOff>38100</xdr:rowOff>
    </xdr:from>
    <xdr:to>
      <xdr:col>48</xdr:col>
      <xdr:colOff>219075</xdr:colOff>
      <xdr:row>14</xdr:row>
      <xdr:rowOff>114300</xdr:rowOff>
    </xdr:to>
    <xdr:sp macro="" textlink="">
      <xdr:nvSpPr>
        <xdr:cNvPr id="274803" name="Oval 152"/>
        <xdr:cNvSpPr>
          <a:spLocks noChangeArrowheads="1"/>
        </xdr:cNvSpPr>
      </xdr:nvSpPr>
      <xdr:spPr bwMode="auto">
        <a:xfrm>
          <a:off x="30079950" y="4191000"/>
          <a:ext cx="85725" cy="7620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48</xdr:col>
      <xdr:colOff>1167461</xdr:colOff>
      <xdr:row>13</xdr:row>
      <xdr:rowOff>115975</xdr:rowOff>
    </xdr:from>
    <xdr:ext cx="845168" cy="224998"/>
    <xdr:sp macro="" textlink="">
      <xdr:nvSpPr>
        <xdr:cNvPr id="33" name="TextBox 32"/>
        <xdr:cNvSpPr txBox="1"/>
      </xdr:nvSpPr>
      <xdr:spPr>
        <a:xfrm>
          <a:off x="31437911" y="4097425"/>
          <a:ext cx="845168"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900" b="1">
              <a:latin typeface="Arial" pitchFamily="34" charset="0"/>
              <a:cs typeface="Arial" pitchFamily="34" charset="0"/>
            </a:rPr>
            <a:t>H vs M/burg</a:t>
          </a:r>
        </a:p>
      </xdr:txBody>
    </xdr:sp>
    <xdr:clientData/>
  </xdr:oneCellAnchor>
  <xdr:oneCellAnchor>
    <xdr:from>
      <xdr:col>48</xdr:col>
      <xdr:colOff>1167094</xdr:colOff>
      <xdr:row>17</xdr:row>
      <xdr:rowOff>112188</xdr:rowOff>
    </xdr:from>
    <xdr:ext cx="858120" cy="224998"/>
    <xdr:sp macro="" textlink="">
      <xdr:nvSpPr>
        <xdr:cNvPr id="34" name="TextBox 33"/>
        <xdr:cNvSpPr txBox="1"/>
      </xdr:nvSpPr>
      <xdr:spPr>
        <a:xfrm>
          <a:off x="31437544" y="5008038"/>
          <a:ext cx="85812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900" b="1">
              <a:latin typeface="Arial" pitchFamily="34" charset="0"/>
              <a:cs typeface="Arial" pitchFamily="34" charset="0"/>
            </a:rPr>
            <a:t>A vs Darling</a:t>
          </a:r>
        </a:p>
      </xdr:txBody>
    </xdr:sp>
    <xdr:clientData/>
  </xdr:oneCellAnchor>
  <xdr:twoCellAnchor>
    <xdr:from>
      <xdr:col>48</xdr:col>
      <xdr:colOff>1133475</xdr:colOff>
      <xdr:row>18</xdr:row>
      <xdr:rowOff>38100</xdr:rowOff>
    </xdr:from>
    <xdr:to>
      <xdr:col>48</xdr:col>
      <xdr:colOff>1171575</xdr:colOff>
      <xdr:row>18</xdr:row>
      <xdr:rowOff>123825</xdr:rowOff>
    </xdr:to>
    <xdr:sp macro="" textlink="">
      <xdr:nvSpPr>
        <xdr:cNvPr id="274806" name="Oval 154"/>
        <xdr:cNvSpPr>
          <a:spLocks noChangeArrowheads="1"/>
        </xdr:cNvSpPr>
      </xdr:nvSpPr>
      <xdr:spPr bwMode="auto">
        <a:xfrm>
          <a:off x="31080075" y="5105400"/>
          <a:ext cx="38100" cy="85725"/>
        </a:xfrm>
        <a:prstGeom prst="ellipse">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48</xdr:col>
      <xdr:colOff>95250</xdr:colOff>
      <xdr:row>16</xdr:row>
      <xdr:rowOff>19050</xdr:rowOff>
    </xdr:from>
    <xdr:to>
      <xdr:col>48</xdr:col>
      <xdr:colOff>190500</xdr:colOff>
      <xdr:row>16</xdr:row>
      <xdr:rowOff>104775</xdr:rowOff>
    </xdr:to>
    <xdr:sp macro="" textlink="">
      <xdr:nvSpPr>
        <xdr:cNvPr id="274807" name="Oval 152"/>
        <xdr:cNvSpPr>
          <a:spLocks noChangeArrowheads="1"/>
        </xdr:cNvSpPr>
      </xdr:nvSpPr>
      <xdr:spPr bwMode="auto">
        <a:xfrm>
          <a:off x="30041850" y="4629150"/>
          <a:ext cx="95250" cy="8572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oneCellAnchor>
    <xdr:from>
      <xdr:col>48</xdr:col>
      <xdr:colOff>138101</xdr:colOff>
      <xdr:row>15</xdr:row>
      <xdr:rowOff>116831</xdr:rowOff>
    </xdr:from>
    <xdr:ext cx="1024896" cy="224998"/>
    <xdr:sp macro="" textlink="">
      <xdr:nvSpPr>
        <xdr:cNvPr id="37" name="TextBox 36"/>
        <xdr:cNvSpPr txBox="1"/>
      </xdr:nvSpPr>
      <xdr:spPr>
        <a:xfrm>
          <a:off x="30408551" y="4555481"/>
          <a:ext cx="102489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ZA" sz="900" b="1">
              <a:latin typeface="Arial" pitchFamily="34" charset="0"/>
              <a:cs typeface="Arial" pitchFamily="34" charset="0"/>
            </a:rPr>
            <a:t>A vs Worcester</a:t>
          </a:r>
        </a:p>
      </xdr:txBody>
    </xdr:sp>
    <xdr:clientData/>
  </xdr:oneCellAnchor>
  <xdr:twoCellAnchor>
    <xdr:from>
      <xdr:col>50</xdr:col>
      <xdr:colOff>209550</xdr:colOff>
      <xdr:row>18</xdr:row>
      <xdr:rowOff>28575</xdr:rowOff>
    </xdr:from>
    <xdr:to>
      <xdr:col>50</xdr:col>
      <xdr:colOff>314325</xdr:colOff>
      <xdr:row>18</xdr:row>
      <xdr:rowOff>123825</xdr:rowOff>
    </xdr:to>
    <xdr:sp macro="" textlink="">
      <xdr:nvSpPr>
        <xdr:cNvPr id="274809" name="Oval 8"/>
        <xdr:cNvSpPr>
          <a:spLocks noChangeArrowheads="1"/>
        </xdr:cNvSpPr>
      </xdr:nvSpPr>
      <xdr:spPr bwMode="auto">
        <a:xfrm>
          <a:off x="31937325" y="5095875"/>
          <a:ext cx="104775" cy="9525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50</xdr:col>
      <xdr:colOff>241665</xdr:colOff>
      <xdr:row>17</xdr:row>
      <xdr:rowOff>126997</xdr:rowOff>
    </xdr:from>
    <xdr:to>
      <xdr:col>50</xdr:col>
      <xdr:colOff>1262058</xdr:colOff>
      <xdr:row>18</xdr:row>
      <xdr:rowOff>134442</xdr:rowOff>
    </xdr:to>
    <xdr:sp macro="" textlink="">
      <xdr:nvSpPr>
        <xdr:cNvPr id="39" name="Text Box 9"/>
        <xdr:cNvSpPr txBox="1">
          <a:spLocks noChangeArrowheads="1"/>
        </xdr:cNvSpPr>
      </xdr:nvSpPr>
      <xdr:spPr bwMode="auto">
        <a:xfrm>
          <a:off x="2394315" y="13119097"/>
          <a:ext cx="1020393" cy="150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en-US" sz="900" b="1" i="0" u="none" strike="noStrike" baseline="0">
              <a:solidFill>
                <a:srgbClr val="000000"/>
              </a:solidFill>
              <a:latin typeface="Arial"/>
              <a:cs typeface="Arial"/>
            </a:rPr>
            <a:t>H vs Worcester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479426</xdr:colOff>
      <xdr:row>2</xdr:row>
      <xdr:rowOff>1098550</xdr:rowOff>
    </xdr:from>
    <xdr:to>
      <xdr:col>21</xdr:col>
      <xdr:colOff>285750</xdr:colOff>
      <xdr:row>2</xdr:row>
      <xdr:rowOff>1527175</xdr:rowOff>
    </xdr:to>
    <xdr:sp macro="" textlink="">
      <xdr:nvSpPr>
        <xdr:cNvPr id="3" name="Rectangle 2"/>
        <xdr:cNvSpPr/>
      </xdr:nvSpPr>
      <xdr:spPr>
        <a:xfrm>
          <a:off x="16951326" y="1441450"/>
          <a:ext cx="2765424" cy="428625"/>
        </a:xfrm>
        <a:prstGeom prst="rect">
          <a:avLst/>
        </a:prstGeom>
        <a:noFill/>
      </xdr:spPr>
      <xdr:txBody>
        <a:bodyPr wrap="square" lIns="91440" tIns="45720" rIns="91440" bIns="4572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lnSpc>
              <a:spcPts val="1700"/>
            </a:lnSpc>
          </a:pPr>
          <a:r>
            <a:rPr lang="en-US" sz="2000" b="1" cap="none" spc="0">
              <a:ln w="1905">
                <a:solidFill>
                  <a:schemeClr val="tx1"/>
                </a:solidFill>
              </a:ln>
              <a:solidFill>
                <a:srgbClr val="FF9933"/>
              </a:solidFill>
              <a:latin typeface="Arial" panose="020B0604020202020204" pitchFamily="34" charset="0"/>
              <a:cs typeface="Arial" panose="020B0604020202020204" pitchFamily="34" charset="0"/>
            </a:rPr>
            <a:t>      2019 OOM</a:t>
          </a:r>
        </a:p>
        <a:p>
          <a:pPr algn="l">
            <a:lnSpc>
              <a:spcPts val="1700"/>
            </a:lnSpc>
          </a:pPr>
          <a:r>
            <a:rPr lang="en-US" sz="2000" b="1" cap="none" spc="0">
              <a:ln w="1905">
                <a:solidFill>
                  <a:schemeClr val="tx1"/>
                </a:solidFill>
              </a:ln>
              <a:solidFill>
                <a:srgbClr val="FF9933"/>
              </a:solidFill>
              <a:latin typeface="Arial" panose="020B0604020202020204" pitchFamily="34" charset="0"/>
              <a:cs typeface="Arial" panose="020B0604020202020204" pitchFamily="34" charset="0"/>
            </a:rPr>
            <a:t> YEAR TO DATE</a:t>
          </a:r>
        </a:p>
      </xdr:txBody>
    </xdr:sp>
    <xdr:clientData/>
  </xdr:twoCellAnchor>
  <xdr:twoCellAnchor editAs="oneCell">
    <xdr:from>
      <xdr:col>2</xdr:col>
      <xdr:colOff>428625</xdr:colOff>
      <xdr:row>2</xdr:row>
      <xdr:rowOff>95250</xdr:rowOff>
    </xdr:from>
    <xdr:to>
      <xdr:col>8</xdr:col>
      <xdr:colOff>247650</xdr:colOff>
      <xdr:row>2</xdr:row>
      <xdr:rowOff>1457325</xdr:rowOff>
    </xdr:to>
    <xdr:pic>
      <xdr:nvPicPr>
        <xdr:cNvPr id="275757"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428625"/>
          <a:ext cx="447675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120649</xdr:colOff>
      <xdr:row>2</xdr:row>
      <xdr:rowOff>1184275</xdr:rowOff>
    </xdr:from>
    <xdr:to>
      <xdr:col>17</xdr:col>
      <xdr:colOff>723900</xdr:colOff>
      <xdr:row>3</xdr:row>
      <xdr:rowOff>22225</xdr:rowOff>
    </xdr:to>
    <xdr:sp macro="" textlink="">
      <xdr:nvSpPr>
        <xdr:cNvPr id="10" name="Rectangle 9"/>
        <xdr:cNvSpPr/>
      </xdr:nvSpPr>
      <xdr:spPr>
        <a:xfrm>
          <a:off x="5797549" y="1527175"/>
          <a:ext cx="5734051" cy="425450"/>
        </a:xfrm>
        <a:prstGeom prst="rect">
          <a:avLst/>
        </a:prstGeom>
        <a:noFill/>
      </xdr:spPr>
      <xdr:txBody>
        <a:bodyPr wrap="square" lIns="91440" tIns="45720" rIns="91440" bIns="4572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2000" b="1" cap="none" spc="0">
              <a:ln w="1905">
                <a:solidFill>
                  <a:schemeClr val="tx1"/>
                </a:solidFill>
              </a:ln>
              <a:solidFill>
                <a:srgbClr val="FF9933"/>
              </a:solidFill>
              <a:latin typeface="Arial" panose="020B0604020202020204" pitchFamily="34" charset="0"/>
              <a:cs typeface="Arial" panose="020B0604020202020204" pitchFamily="34" charset="0"/>
            </a:rPr>
            <a:t>2019 ORDER OF MERIT 2nd QUARTER</a:t>
          </a:r>
        </a:p>
      </xdr:txBody>
    </xdr:sp>
    <xdr:clientData/>
  </xdr:twoCellAnchor>
  <xdr:twoCellAnchor editAs="oneCell">
    <xdr:from>
      <xdr:col>19</xdr:col>
      <xdr:colOff>161925</xdr:colOff>
      <xdr:row>2</xdr:row>
      <xdr:rowOff>38100</xdr:rowOff>
    </xdr:from>
    <xdr:to>
      <xdr:col>20</xdr:col>
      <xdr:colOff>85725</xdr:colOff>
      <xdr:row>2</xdr:row>
      <xdr:rowOff>1104900</xdr:rowOff>
    </xdr:to>
    <xdr:pic>
      <xdr:nvPicPr>
        <xdr:cNvPr id="275759" name="Picture 1" descr="C:\Users\USER\AppData\Local\Microsoft\Windows\Temporary Internet Files\Content.Outlook\EWZR8B1E\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96775" y="371475"/>
          <a:ext cx="16954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323850</xdr:colOff>
      <xdr:row>2</xdr:row>
      <xdr:rowOff>76200</xdr:rowOff>
    </xdr:from>
    <xdr:to>
      <xdr:col>13</xdr:col>
      <xdr:colOff>419100</xdr:colOff>
      <xdr:row>2</xdr:row>
      <xdr:rowOff>1200150</xdr:rowOff>
    </xdr:to>
    <xdr:pic>
      <xdr:nvPicPr>
        <xdr:cNvPr id="275760" name="Picture 1" descr="C:\Users\USER\AppData\Local\Microsoft\Windows\Temporary Internet Files\Content.Outlook\EWZR8B1E\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900" y="409575"/>
          <a:ext cx="18097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479426</xdr:colOff>
      <xdr:row>2</xdr:row>
      <xdr:rowOff>1098550</xdr:rowOff>
    </xdr:from>
    <xdr:to>
      <xdr:col>19</xdr:col>
      <xdr:colOff>285750</xdr:colOff>
      <xdr:row>2</xdr:row>
      <xdr:rowOff>1527175</xdr:rowOff>
    </xdr:to>
    <xdr:sp macro="" textlink="">
      <xdr:nvSpPr>
        <xdr:cNvPr id="2" name="Rectangle 1"/>
        <xdr:cNvSpPr/>
      </xdr:nvSpPr>
      <xdr:spPr>
        <a:xfrm>
          <a:off x="12138026" y="1431925"/>
          <a:ext cx="2854324" cy="428625"/>
        </a:xfrm>
        <a:prstGeom prst="rect">
          <a:avLst/>
        </a:prstGeom>
        <a:noFill/>
      </xdr:spPr>
      <xdr:txBody>
        <a:bodyPr wrap="square" lIns="91440" tIns="45720" rIns="91440" bIns="4572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lnSpc>
              <a:spcPts val="1700"/>
            </a:lnSpc>
          </a:pPr>
          <a:r>
            <a:rPr lang="en-US" sz="2000" b="1" cap="none" spc="0">
              <a:ln w="1905">
                <a:solidFill>
                  <a:schemeClr val="tx1"/>
                </a:solidFill>
              </a:ln>
              <a:solidFill>
                <a:srgbClr val="FF9933"/>
              </a:solidFill>
              <a:latin typeface="Arial" panose="020B0604020202020204" pitchFamily="34" charset="0"/>
              <a:cs typeface="Arial" panose="020B0604020202020204" pitchFamily="34" charset="0"/>
            </a:rPr>
            <a:t>      2019 OOM</a:t>
          </a:r>
        </a:p>
        <a:p>
          <a:pPr algn="l">
            <a:lnSpc>
              <a:spcPts val="1700"/>
            </a:lnSpc>
          </a:pPr>
          <a:r>
            <a:rPr lang="en-US" sz="2000" b="1" cap="none" spc="0">
              <a:ln w="1905">
                <a:solidFill>
                  <a:schemeClr val="tx1"/>
                </a:solidFill>
              </a:ln>
              <a:solidFill>
                <a:srgbClr val="FF9933"/>
              </a:solidFill>
              <a:latin typeface="Arial" panose="020B0604020202020204" pitchFamily="34" charset="0"/>
              <a:cs typeface="Arial" panose="020B0604020202020204" pitchFamily="34" charset="0"/>
            </a:rPr>
            <a:t> YEAR TO DATE</a:t>
          </a:r>
        </a:p>
      </xdr:txBody>
    </xdr:sp>
    <xdr:clientData/>
  </xdr:twoCellAnchor>
  <xdr:twoCellAnchor editAs="oneCell">
    <xdr:from>
      <xdr:col>2</xdr:col>
      <xdr:colOff>428625</xdr:colOff>
      <xdr:row>2</xdr:row>
      <xdr:rowOff>95250</xdr:rowOff>
    </xdr:from>
    <xdr:to>
      <xdr:col>8</xdr:col>
      <xdr:colOff>247650</xdr:colOff>
      <xdr:row>2</xdr:row>
      <xdr:rowOff>1457325</xdr:rowOff>
    </xdr:to>
    <xdr:pic>
      <xdr:nvPicPr>
        <xdr:cNvPr id="27083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428625"/>
          <a:ext cx="447675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374649</xdr:colOff>
      <xdr:row>2</xdr:row>
      <xdr:rowOff>1184275</xdr:rowOff>
    </xdr:from>
    <xdr:to>
      <xdr:col>17</xdr:col>
      <xdr:colOff>292100</xdr:colOff>
      <xdr:row>3</xdr:row>
      <xdr:rowOff>22225</xdr:rowOff>
    </xdr:to>
    <xdr:sp macro="" textlink="">
      <xdr:nvSpPr>
        <xdr:cNvPr id="4" name="Rectangle 3"/>
        <xdr:cNvSpPr/>
      </xdr:nvSpPr>
      <xdr:spPr>
        <a:xfrm>
          <a:off x="4997449" y="1527175"/>
          <a:ext cx="5695951" cy="425450"/>
        </a:xfrm>
        <a:prstGeom prst="rect">
          <a:avLst/>
        </a:prstGeom>
        <a:noFill/>
      </xdr:spPr>
      <xdr:txBody>
        <a:bodyPr wrap="square" lIns="91440" tIns="45720" rIns="91440" bIns="4572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700" b="1" cap="none" spc="0">
              <a:ln w="1905">
                <a:solidFill>
                  <a:schemeClr val="tx1"/>
                </a:solidFill>
              </a:ln>
              <a:solidFill>
                <a:srgbClr val="FF9933"/>
              </a:solidFill>
              <a:latin typeface="Arial" panose="020B0604020202020204" pitchFamily="34" charset="0"/>
              <a:cs typeface="Arial" panose="020B0604020202020204" pitchFamily="34" charset="0"/>
            </a:rPr>
            <a:t>2019 ORDER OF MERIT 3RD QUARTER</a:t>
          </a:r>
        </a:p>
      </xdr:txBody>
    </xdr:sp>
    <xdr:clientData/>
  </xdr:twoCellAnchor>
  <xdr:twoCellAnchor editAs="oneCell">
    <xdr:from>
      <xdr:col>17</xdr:col>
      <xdr:colOff>161925</xdr:colOff>
      <xdr:row>2</xdr:row>
      <xdr:rowOff>38100</xdr:rowOff>
    </xdr:from>
    <xdr:to>
      <xdr:col>18</xdr:col>
      <xdr:colOff>85725</xdr:colOff>
      <xdr:row>2</xdr:row>
      <xdr:rowOff>1104900</xdr:rowOff>
    </xdr:to>
    <xdr:pic>
      <xdr:nvPicPr>
        <xdr:cNvPr id="270840" name="Picture 1" descr="C:\Users\USER\AppData\Local\Microsoft\Windows\Temporary Internet Files\Content.Outlook\EWZR8B1E\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34725" y="371475"/>
          <a:ext cx="16954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323850</xdr:colOff>
      <xdr:row>2</xdr:row>
      <xdr:rowOff>76200</xdr:rowOff>
    </xdr:from>
    <xdr:to>
      <xdr:col>13</xdr:col>
      <xdr:colOff>419100</xdr:colOff>
      <xdr:row>2</xdr:row>
      <xdr:rowOff>1200150</xdr:rowOff>
    </xdr:to>
    <xdr:pic>
      <xdr:nvPicPr>
        <xdr:cNvPr id="270841" name="Picture 1" descr="C:\Users\USER\AppData\Local\Microsoft\Windows\Temporary Internet Files\Content.Outlook\EWZR8B1E\Log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900" y="409575"/>
          <a:ext cx="18097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276225</xdr:colOff>
      <xdr:row>1</xdr:row>
      <xdr:rowOff>76200</xdr:rowOff>
    </xdr:from>
    <xdr:to>
      <xdr:col>15</xdr:col>
      <xdr:colOff>571500</xdr:colOff>
      <xdr:row>52</xdr:row>
      <xdr:rowOff>85725</xdr:rowOff>
    </xdr:to>
    <xdr:pic>
      <xdr:nvPicPr>
        <xdr:cNvPr id="22466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45006" t="18079" r="27022" b="8066"/>
        <a:stretch>
          <a:fillRect/>
        </a:stretch>
      </xdr:blipFill>
      <xdr:spPr bwMode="auto">
        <a:xfrm>
          <a:off x="3933825" y="238125"/>
          <a:ext cx="5781675" cy="826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409575</xdr:colOff>
      <xdr:row>5</xdr:row>
      <xdr:rowOff>161925</xdr:rowOff>
    </xdr:from>
    <xdr:to>
      <xdr:col>6</xdr:col>
      <xdr:colOff>85725</xdr:colOff>
      <xdr:row>5</xdr:row>
      <xdr:rowOff>161925</xdr:rowOff>
    </xdr:to>
    <xdr:pic>
      <xdr:nvPicPr>
        <xdr:cNvPr id="264677" name="Picture 5" descr="C:\Tony Goosen\POSTERS\MGC OFFICIAL LOGO white background TRIMMED\MGC LOGO TRIMMED\MGC 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3375" y="1390650"/>
          <a:ext cx="2028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6</xdr:row>
      <xdr:rowOff>0</xdr:rowOff>
    </xdr:from>
    <xdr:to>
      <xdr:col>12</xdr:col>
      <xdr:colOff>304800</xdr:colOff>
      <xdr:row>6</xdr:row>
      <xdr:rowOff>304800</xdr:rowOff>
    </xdr:to>
    <xdr:sp macro="" textlink="">
      <xdr:nvSpPr>
        <xdr:cNvPr id="264678" name="AutoShape 180" descr="Image result for RSAM logo"/>
        <xdr:cNvSpPr>
          <a:spLocks noChangeAspect="1" noChangeArrowheads="1"/>
        </xdr:cNvSpPr>
      </xdr:nvSpPr>
      <xdr:spPr bwMode="auto">
        <a:xfrm>
          <a:off x="12934950" y="14001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266701</xdr:colOff>
      <xdr:row>6</xdr:row>
      <xdr:rowOff>119063</xdr:rowOff>
    </xdr:from>
    <xdr:to>
      <xdr:col>24</xdr:col>
      <xdr:colOff>33338</xdr:colOff>
      <xdr:row>16</xdr:row>
      <xdr:rowOff>204788</xdr:rowOff>
    </xdr:to>
    <xdr:sp macro="" textlink="">
      <xdr:nvSpPr>
        <xdr:cNvPr id="5" name="Rectangle 4"/>
        <xdr:cNvSpPr/>
      </xdr:nvSpPr>
      <xdr:spPr>
        <a:xfrm>
          <a:off x="17335501" y="1519238"/>
          <a:ext cx="4033837" cy="2619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ZA"/>
        </a:p>
      </xdr:txBody>
    </xdr:sp>
    <xdr:clientData/>
  </xdr:twoCellAnchor>
  <xdr:twoCellAnchor editAs="oneCell">
    <xdr:from>
      <xdr:col>12</xdr:col>
      <xdr:colOff>609600</xdr:colOff>
      <xdr:row>7</xdr:row>
      <xdr:rowOff>161925</xdr:rowOff>
    </xdr:from>
    <xdr:to>
      <xdr:col>15</xdr:col>
      <xdr:colOff>590550</xdr:colOff>
      <xdr:row>12</xdr:row>
      <xdr:rowOff>219075</xdr:rowOff>
    </xdr:to>
    <xdr:pic>
      <xdr:nvPicPr>
        <xdr:cNvPr id="264680" name="Picture 8" descr="Related im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720" t="8730" r="21272" b="20370"/>
        <a:stretch>
          <a:fillRect/>
        </a:stretch>
      </xdr:blipFill>
      <xdr:spPr bwMode="auto">
        <a:xfrm>
          <a:off x="13544550" y="1924050"/>
          <a:ext cx="18097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2</xdr:row>
      <xdr:rowOff>0</xdr:rowOff>
    </xdr:from>
    <xdr:to>
      <xdr:col>4</xdr:col>
      <xdr:colOff>1276350</xdr:colOff>
      <xdr:row>5</xdr:row>
      <xdr:rowOff>123825</xdr:rowOff>
    </xdr:to>
    <xdr:pic>
      <xdr:nvPicPr>
        <xdr:cNvPr id="264681"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09725" y="352425"/>
          <a:ext cx="14287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mailto:j.ackerman@mweb.co.za" TargetMode="External"/><Relationship Id="rId1" Type="http://schemas.openxmlformats.org/officeDocument/2006/relationships/hyperlink" Target="mailto:amos.schreuder@quantumfoods.co.za" TargetMode="External"/><Relationship Id="rId4"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4:G12"/>
  <sheetViews>
    <sheetView workbookViewId="0">
      <selection activeCell="L25" sqref="L25"/>
    </sheetView>
  </sheetViews>
  <sheetFormatPr defaultRowHeight="12.75"/>
  <sheetData>
    <row r="4" spans="4:7" ht="18">
      <c r="D4" s="3" t="s">
        <v>34</v>
      </c>
      <c r="E4" s="4">
        <v>50</v>
      </c>
    </row>
    <row r="5" spans="4:7" ht="18">
      <c r="D5" s="3" t="s">
        <v>35</v>
      </c>
      <c r="E5" s="2">
        <f>60*E4</f>
        <v>3000</v>
      </c>
    </row>
    <row r="6" spans="4:7" ht="18">
      <c r="D6" s="3" t="s">
        <v>57</v>
      </c>
      <c r="E6" s="2">
        <f>E5-E5*15%</f>
        <v>2550</v>
      </c>
    </row>
    <row r="7" spans="4:7" ht="18">
      <c r="D7" s="3" t="s">
        <v>37</v>
      </c>
      <c r="E7" s="2">
        <f>E6-E6*2.5%</f>
        <v>2486.25</v>
      </c>
    </row>
    <row r="8" spans="4:7" ht="18">
      <c r="D8" s="3" t="s">
        <v>66</v>
      </c>
      <c r="E8" s="4">
        <f>(E7/20)/2</f>
        <v>62.15625</v>
      </c>
    </row>
    <row r="9" spans="4:7" ht="18">
      <c r="D9" s="5" t="s">
        <v>36</v>
      </c>
      <c r="E9" s="4"/>
      <c r="G9">
        <v>16</v>
      </c>
    </row>
    <row r="10" spans="4:7">
      <c r="G10">
        <v>12</v>
      </c>
    </row>
    <row r="11" spans="4:7">
      <c r="G11">
        <v>8</v>
      </c>
    </row>
    <row r="12" spans="4:7">
      <c r="G12">
        <f>SUM(G9:G11)</f>
        <v>36</v>
      </c>
    </row>
  </sheetData>
  <phoneticPr fontId="30"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1"/>
  <sheetViews>
    <sheetView showGridLines="0" topLeftCell="B4" workbookViewId="0">
      <selection activeCell="F28" sqref="F28"/>
    </sheetView>
  </sheetViews>
  <sheetFormatPr defaultRowHeight="12.75"/>
  <cols>
    <col min="1" max="2" width="9.140625" style="8" customWidth="1"/>
    <col min="3" max="3" width="15.42578125" style="8" customWidth="1"/>
    <col min="4" max="4" width="1.42578125" style="8" customWidth="1"/>
    <col min="5" max="5" width="7.85546875" style="8" customWidth="1"/>
    <col min="6" max="6" width="24.85546875" style="8" customWidth="1"/>
    <col min="7" max="7" width="7.85546875" style="8" customWidth="1"/>
    <col min="8" max="8" width="7" style="8" bestFit="1" customWidth="1"/>
    <col min="9" max="9" width="1.42578125" style="8" customWidth="1"/>
    <col min="10" max="10" width="7.7109375" style="8" customWidth="1"/>
    <col min="11" max="16384" width="9.140625" style="8"/>
  </cols>
  <sheetData>
    <row r="4" spans="2:10">
      <c r="B4" s="6"/>
      <c r="C4" s="6"/>
      <c r="D4" s="7"/>
      <c r="E4" s="7"/>
      <c r="F4" s="7"/>
      <c r="G4" s="6"/>
      <c r="H4" s="6"/>
      <c r="I4" s="7"/>
    </row>
    <row r="5" spans="2:10" ht="15.75" thickBot="1">
      <c r="B5" s="678"/>
      <c r="C5" s="678"/>
      <c r="D5" s="679"/>
      <c r="E5" s="679"/>
      <c r="F5" s="7"/>
      <c r="G5" s="678"/>
      <c r="H5" s="678"/>
      <c r="I5" s="680"/>
    </row>
    <row r="6" spans="2:10" ht="8.25" customHeight="1" thickTop="1">
      <c r="B6" s="9"/>
      <c r="C6" s="9"/>
      <c r="D6" s="146" t="s">
        <v>72</v>
      </c>
      <c r="E6" s="147"/>
      <c r="F6" s="147"/>
      <c r="G6" s="147"/>
      <c r="H6" s="148"/>
      <c r="I6" s="149"/>
      <c r="J6" s="7"/>
    </row>
    <row r="7" spans="2:10" ht="15.75">
      <c r="B7" s="10"/>
      <c r="C7" s="11"/>
      <c r="D7" s="681" t="s">
        <v>2</v>
      </c>
      <c r="E7" s="678"/>
      <c r="F7" s="678"/>
      <c r="G7" s="678"/>
      <c r="H7" s="680"/>
      <c r="I7" s="682"/>
      <c r="J7" s="7"/>
    </row>
    <row r="8" spans="2:10" ht="2.25" customHeight="1" thickBot="1">
      <c r="B8" s="11"/>
      <c r="C8" s="11"/>
      <c r="D8" s="150"/>
      <c r="E8" s="51"/>
      <c r="F8" s="51"/>
      <c r="G8" s="51"/>
      <c r="H8" s="11"/>
      <c r="I8" s="151"/>
      <c r="J8" s="7"/>
    </row>
    <row r="9" spans="2:10" ht="24" customHeight="1" thickBot="1">
      <c r="B9" s="11"/>
      <c r="C9" s="11"/>
      <c r="D9" s="150"/>
      <c r="E9" s="683" t="s">
        <v>174</v>
      </c>
      <c r="F9" s="684"/>
      <c r="G9" s="684"/>
      <c r="H9" s="685"/>
      <c r="I9" s="151"/>
      <c r="J9" s="7"/>
    </row>
    <row r="10" spans="2:10" ht="22.5" customHeight="1">
      <c r="B10" s="686"/>
      <c r="C10" s="686"/>
      <c r="D10" s="152"/>
      <c r="E10" s="12" t="s">
        <v>6</v>
      </c>
      <c r="F10" s="13" t="s">
        <v>365</v>
      </c>
      <c r="G10" s="14"/>
      <c r="H10" s="14"/>
      <c r="I10" s="151"/>
      <c r="J10" s="7"/>
    </row>
    <row r="11" spans="2:10" ht="3.75" customHeight="1">
      <c r="B11" s="15"/>
      <c r="C11" s="15"/>
      <c r="D11" s="152"/>
      <c r="E11" s="14"/>
      <c r="F11" s="14"/>
      <c r="G11" s="14"/>
      <c r="H11" s="14"/>
      <c r="I11" s="151"/>
      <c r="J11" s="7"/>
    </row>
    <row r="12" spans="2:10" ht="15">
      <c r="B12" s="687"/>
      <c r="C12" s="687"/>
      <c r="D12" s="152"/>
      <c r="E12" s="12" t="s">
        <v>1</v>
      </c>
      <c r="F12" s="14" t="s">
        <v>5</v>
      </c>
      <c r="G12" s="14"/>
      <c r="H12" s="25"/>
      <c r="I12" s="151"/>
      <c r="J12" s="7"/>
    </row>
    <row r="13" spans="2:10" ht="9.75" customHeight="1" thickBot="1">
      <c r="B13" s="688"/>
      <c r="C13" s="688"/>
      <c r="D13" s="152"/>
      <c r="E13" s="14"/>
      <c r="F13" s="14"/>
      <c r="G13" s="14"/>
      <c r="H13" s="25"/>
      <c r="I13" s="151"/>
      <c r="J13" s="7"/>
    </row>
    <row r="14" spans="2:10" ht="21.95" customHeight="1" thickBot="1">
      <c r="B14" s="688"/>
      <c r="C14" s="688"/>
      <c r="D14" s="152"/>
      <c r="E14" s="52" t="s">
        <v>0</v>
      </c>
      <c r="F14" s="90" t="s">
        <v>3</v>
      </c>
      <c r="G14" s="84" t="s">
        <v>4</v>
      </c>
      <c r="H14" s="98" t="s">
        <v>7</v>
      </c>
      <c r="I14" s="151"/>
      <c r="J14" s="7"/>
    </row>
    <row r="15" spans="2:10" ht="21.95" customHeight="1">
      <c r="B15" s="16"/>
      <c r="C15" s="16"/>
      <c r="D15" s="152"/>
      <c r="E15" s="88">
        <v>1</v>
      </c>
      <c r="F15" s="92"/>
      <c r="G15" s="104"/>
      <c r="H15" s="89"/>
      <c r="I15" s="151"/>
      <c r="J15" s="7"/>
    </row>
    <row r="16" spans="2:10" ht="21.95" customHeight="1">
      <c r="B16" s="16"/>
      <c r="C16" s="16"/>
      <c r="D16" s="152"/>
      <c r="E16" s="81">
        <v>2</v>
      </c>
      <c r="F16" s="91"/>
      <c r="G16" s="105"/>
      <c r="H16" s="82"/>
      <c r="I16" s="151"/>
      <c r="J16" s="7"/>
    </row>
    <row r="17" spans="2:10" ht="21.95" customHeight="1">
      <c r="B17" s="16"/>
      <c r="C17" s="16"/>
      <c r="D17" s="152"/>
      <c r="E17" s="414">
        <v>3</v>
      </c>
      <c r="F17" s="415"/>
      <c r="G17" s="416"/>
      <c r="H17" s="417"/>
      <c r="I17" s="151"/>
      <c r="J17" s="7"/>
    </row>
    <row r="18" spans="2:10" ht="21.95" customHeight="1" thickBot="1">
      <c r="B18" s="16"/>
      <c r="C18" s="16"/>
      <c r="D18" s="152"/>
      <c r="E18" s="351">
        <v>4</v>
      </c>
      <c r="F18" s="279"/>
      <c r="G18" s="352"/>
      <c r="H18" s="353"/>
      <c r="I18" s="151"/>
      <c r="J18" s="7"/>
    </row>
    <row r="19" spans="2:10" ht="8.25" customHeight="1" thickBot="1">
      <c r="D19" s="153"/>
      <c r="E19" s="154"/>
      <c r="F19" s="154"/>
      <c r="G19" s="154"/>
      <c r="H19" s="154"/>
      <c r="I19" s="155"/>
    </row>
    <row r="20" spans="2:10" ht="15.75" thickTop="1">
      <c r="D20" s="676"/>
      <c r="E20" s="677"/>
      <c r="F20" s="677"/>
      <c r="G20" s="677"/>
      <c r="H20" s="677"/>
      <c r="I20" s="677"/>
      <c r="J20" s="17"/>
    </row>
    <row r="21" spans="2:10" ht="15">
      <c r="D21" s="676"/>
      <c r="E21" s="677"/>
      <c r="F21" s="677"/>
      <c r="G21" s="677"/>
      <c r="H21" s="677"/>
      <c r="I21" s="677"/>
      <c r="J21" s="17"/>
    </row>
    <row r="22" spans="2:10" ht="18">
      <c r="E22" s="19"/>
      <c r="F22" s="19"/>
      <c r="G22" s="5"/>
      <c r="H22" s="4"/>
      <c r="I22" s="17"/>
      <c r="J22" s="17"/>
    </row>
    <row r="23" spans="2:10" ht="18">
      <c r="E23" s="18"/>
      <c r="F23" s="19"/>
      <c r="G23" s="5"/>
      <c r="H23" s="2"/>
      <c r="I23" s="17"/>
      <c r="J23" s="17"/>
    </row>
    <row r="24" spans="2:10" ht="18">
      <c r="E24" s="18"/>
      <c r="F24" s="19"/>
      <c r="G24" s="44"/>
      <c r="H24" s="2"/>
      <c r="I24" s="17"/>
      <c r="J24" s="17"/>
    </row>
    <row r="25" spans="2:10" ht="18">
      <c r="E25" s="17"/>
      <c r="F25" s="18"/>
      <c r="G25" s="5"/>
      <c r="H25" s="2"/>
      <c r="I25" s="17"/>
      <c r="J25" s="17"/>
    </row>
    <row r="26" spans="2:10" ht="18">
      <c r="E26" s="17"/>
      <c r="F26" s="18"/>
      <c r="G26" s="5"/>
      <c r="H26" s="2"/>
      <c r="I26" s="17"/>
      <c r="J26" s="17"/>
    </row>
    <row r="27" spans="2:10" ht="18">
      <c r="E27" s="17"/>
      <c r="F27" s="17"/>
      <c r="G27" s="5"/>
      <c r="H27" s="4"/>
      <c r="I27" s="17"/>
      <c r="J27" s="17"/>
    </row>
    <row r="28" spans="2:10" ht="18">
      <c r="E28" s="17"/>
      <c r="F28" s="17"/>
      <c r="G28" s="5"/>
      <c r="H28" s="4"/>
      <c r="I28" s="17"/>
      <c r="J28" s="17"/>
    </row>
    <row r="29" spans="2:10">
      <c r="E29" s="17"/>
      <c r="F29" s="17"/>
      <c r="G29" s="17"/>
      <c r="H29" s="17"/>
      <c r="I29" s="17"/>
      <c r="J29" s="17"/>
    </row>
    <row r="30" spans="2:10">
      <c r="E30" s="17"/>
      <c r="F30" s="17"/>
      <c r="G30" s="17"/>
      <c r="H30" s="17"/>
      <c r="I30" s="17"/>
      <c r="J30" s="17"/>
    </row>
    <row r="31" spans="2:10">
      <c r="E31" s="17"/>
      <c r="F31" s="17"/>
      <c r="G31" s="17"/>
      <c r="H31" s="17"/>
      <c r="I31" s="17"/>
      <c r="J31" s="17"/>
    </row>
  </sheetData>
  <mergeCells count="10">
    <mergeCell ref="B13:C13"/>
    <mergeCell ref="B14:C14"/>
    <mergeCell ref="D20:I20"/>
    <mergeCell ref="D21:I21"/>
    <mergeCell ref="B5:E5"/>
    <mergeCell ref="G5:I5"/>
    <mergeCell ref="D7:I7"/>
    <mergeCell ref="E9:H9"/>
    <mergeCell ref="B10:C10"/>
    <mergeCell ref="B12:C12"/>
  </mergeCells>
  <pageMargins left="0.59055118110236227" right="0.19685039370078741" top="1.3779527559055118" bottom="0.98425196850393704" header="0.51181102362204722" footer="0.51181102362204722"/>
  <pageSetup paperSize="9" scale="140"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53"/>
  <sheetViews>
    <sheetView showGridLines="0" topLeftCell="B1" workbookViewId="0">
      <selection activeCell="F22" sqref="F22"/>
    </sheetView>
  </sheetViews>
  <sheetFormatPr defaultRowHeight="12.75"/>
  <cols>
    <col min="1" max="2" width="9.140625" style="8" customWidth="1"/>
    <col min="3" max="3" width="15.42578125" style="8" customWidth="1"/>
    <col min="4" max="4" width="1.42578125" style="8" customWidth="1"/>
    <col min="5" max="5" width="7.85546875" style="8" customWidth="1"/>
    <col min="6" max="6" width="66.85546875" style="8" bestFit="1" customWidth="1"/>
    <col min="7" max="7" width="7.7109375" style="8" bestFit="1" customWidth="1"/>
    <col min="8" max="8" width="6.7109375" style="8" bestFit="1" customWidth="1"/>
    <col min="9" max="9" width="1.42578125" style="8" customWidth="1"/>
    <col min="10" max="10" width="3" style="8" customWidth="1"/>
    <col min="11" max="11" width="9.140625" style="8"/>
    <col min="12" max="12" width="1.85546875" style="8" customWidth="1"/>
    <col min="13" max="13" width="9.140625" style="8"/>
    <col min="14" max="14" width="52.140625" style="8" bestFit="1" customWidth="1"/>
    <col min="15" max="15" width="9.140625" style="8"/>
    <col min="16" max="16" width="1.42578125" style="8" customWidth="1"/>
    <col min="17" max="16384" width="9.140625" style="8"/>
  </cols>
  <sheetData>
    <row r="2" spans="2:16">
      <c r="B2" s="6"/>
      <c r="C2" s="6"/>
      <c r="D2" s="7"/>
      <c r="E2" s="7"/>
      <c r="F2" s="7"/>
      <c r="G2" s="7"/>
      <c r="H2" s="7"/>
      <c r="I2" s="7"/>
    </row>
    <row r="3" spans="2:16" ht="15.75" thickBot="1">
      <c r="B3" s="678"/>
      <c r="C3" s="678"/>
      <c r="D3" s="679"/>
      <c r="E3" s="679"/>
      <c r="F3" s="7"/>
      <c r="G3" s="7"/>
      <c r="H3" s="7"/>
      <c r="I3" s="86"/>
    </row>
    <row r="4" spans="2:16" ht="8.25" customHeight="1" thickTop="1">
      <c r="B4" s="9"/>
      <c r="C4" s="9"/>
      <c r="D4" s="146"/>
      <c r="E4" s="147"/>
      <c r="F4" s="147"/>
      <c r="G4" s="147"/>
      <c r="H4" s="147"/>
      <c r="I4" s="149"/>
      <c r="J4" s="7"/>
      <c r="L4" s="146"/>
      <c r="M4" s="147"/>
      <c r="N4" s="147"/>
      <c r="O4" s="147"/>
      <c r="P4" s="149"/>
    </row>
    <row r="5" spans="2:16" ht="15.75">
      <c r="B5" s="10"/>
      <c r="C5" s="11"/>
      <c r="D5" s="681" t="s">
        <v>2</v>
      </c>
      <c r="E5" s="678"/>
      <c r="F5" s="678"/>
      <c r="G5" s="678"/>
      <c r="H5" s="678"/>
      <c r="I5" s="682"/>
      <c r="J5" s="7"/>
      <c r="L5" s="681" t="s">
        <v>2</v>
      </c>
      <c r="M5" s="678"/>
      <c r="N5" s="678"/>
      <c r="O5" s="678"/>
      <c r="P5" s="682"/>
    </row>
    <row r="6" spans="2:16" ht="2.25" customHeight="1">
      <c r="B6" s="11"/>
      <c r="C6" s="11"/>
      <c r="D6" s="150"/>
      <c r="E6" s="51"/>
      <c r="F6" s="51"/>
      <c r="G6" s="51"/>
      <c r="H6" s="51"/>
      <c r="I6" s="151"/>
      <c r="J6" s="7"/>
      <c r="L6" s="150"/>
      <c r="M6" s="51"/>
      <c r="N6" s="51"/>
      <c r="O6" s="51"/>
      <c r="P6" s="151"/>
    </row>
    <row r="7" spans="2:16" ht="22.5" customHeight="1">
      <c r="B7" s="686"/>
      <c r="C7" s="686"/>
      <c r="D7" s="152"/>
      <c r="E7" s="12" t="s">
        <v>6</v>
      </c>
      <c r="F7" s="13" t="s">
        <v>361</v>
      </c>
      <c r="G7" s="13"/>
      <c r="H7" s="13"/>
      <c r="I7" s="151"/>
      <c r="J7" s="7"/>
      <c r="L7" s="152"/>
      <c r="M7" s="12" t="s">
        <v>6</v>
      </c>
      <c r="N7" s="13" t="s">
        <v>361</v>
      </c>
      <c r="O7" s="13"/>
      <c r="P7" s="151"/>
    </row>
    <row r="8" spans="2:16" ht="3.75" customHeight="1">
      <c r="B8" s="15"/>
      <c r="C8" s="15"/>
      <c r="D8" s="152"/>
      <c r="E8" s="14"/>
      <c r="F8" s="14"/>
      <c r="G8" s="14"/>
      <c r="H8" s="14"/>
      <c r="I8" s="151"/>
      <c r="J8" s="7"/>
      <c r="L8" s="152"/>
      <c r="M8" s="14"/>
      <c r="N8" s="14"/>
      <c r="O8" s="14"/>
      <c r="P8" s="151"/>
    </row>
    <row r="9" spans="2:16" ht="15">
      <c r="B9" s="687"/>
      <c r="C9" s="687"/>
      <c r="D9" s="152"/>
      <c r="E9" s="12" t="s">
        <v>1</v>
      </c>
      <c r="F9" s="14" t="s">
        <v>362</v>
      </c>
      <c r="G9" s="14"/>
      <c r="H9" s="14"/>
      <c r="I9" s="151"/>
      <c r="J9" s="7"/>
      <c r="L9" s="152"/>
      <c r="M9" s="12" t="s">
        <v>1</v>
      </c>
      <c r="N9" s="14" t="s">
        <v>362</v>
      </c>
      <c r="O9" s="14"/>
      <c r="P9" s="151"/>
    </row>
    <row r="10" spans="2:16" ht="9.75" customHeight="1" thickBot="1">
      <c r="B10" s="688"/>
      <c r="C10" s="688"/>
      <c r="D10" s="152"/>
      <c r="E10" s="14"/>
      <c r="F10" s="14"/>
      <c r="G10" s="14"/>
      <c r="H10" s="14"/>
      <c r="I10" s="151"/>
      <c r="J10" s="7"/>
      <c r="L10" s="152"/>
      <c r="M10" s="14"/>
      <c r="N10" s="14"/>
      <c r="O10" s="14"/>
      <c r="P10" s="151"/>
    </row>
    <row r="11" spans="2:16" ht="22.5" customHeight="1" thickBot="1">
      <c r="B11" s="688"/>
      <c r="C11" s="688"/>
      <c r="D11" s="152"/>
      <c r="E11" s="52" t="s">
        <v>0</v>
      </c>
      <c r="F11" s="90" t="s">
        <v>8</v>
      </c>
      <c r="G11" s="356" t="s">
        <v>316</v>
      </c>
      <c r="H11" s="278" t="s">
        <v>311</v>
      </c>
      <c r="I11" s="173"/>
      <c r="J11" s="15"/>
      <c r="L11" s="152"/>
      <c r="M11" s="52" t="s">
        <v>0</v>
      </c>
      <c r="N11" s="90" t="s">
        <v>8</v>
      </c>
      <c r="O11" s="357" t="s">
        <v>316</v>
      </c>
      <c r="P11" s="173"/>
    </row>
    <row r="12" spans="2:16" ht="21.95" customHeight="1">
      <c r="B12" s="16"/>
      <c r="C12" s="16"/>
      <c r="D12" s="152"/>
      <c r="E12" s="88">
        <v>1</v>
      </c>
      <c r="F12" s="92" t="s">
        <v>378</v>
      </c>
      <c r="G12" s="104">
        <v>136</v>
      </c>
      <c r="H12" s="89">
        <v>5</v>
      </c>
      <c r="I12" s="151"/>
      <c r="J12" s="7"/>
      <c r="L12" s="152"/>
      <c r="M12" s="88">
        <v>1</v>
      </c>
      <c r="N12" s="92" t="s">
        <v>374</v>
      </c>
      <c r="O12" s="89">
        <v>136</v>
      </c>
      <c r="P12" s="151"/>
    </row>
    <row r="13" spans="2:16" ht="21.95" customHeight="1">
      <c r="B13" s="16"/>
      <c r="C13" s="16"/>
      <c r="D13" s="152"/>
      <c r="E13" s="81">
        <v>2</v>
      </c>
      <c r="F13" s="91" t="s">
        <v>379</v>
      </c>
      <c r="G13" s="105">
        <v>110</v>
      </c>
      <c r="H13" s="82">
        <v>4</v>
      </c>
      <c r="I13" s="151"/>
      <c r="J13" s="7"/>
      <c r="L13" s="152"/>
      <c r="M13" s="81">
        <v>2</v>
      </c>
      <c r="N13" s="91" t="s">
        <v>375</v>
      </c>
      <c r="O13" s="82">
        <v>110</v>
      </c>
      <c r="P13" s="151"/>
    </row>
    <row r="14" spans="2:16" ht="21.95" customHeight="1">
      <c r="B14" s="16"/>
      <c r="C14" s="16"/>
      <c r="D14" s="152"/>
      <c r="E14" s="81">
        <v>3</v>
      </c>
      <c r="F14" s="91" t="s">
        <v>380</v>
      </c>
      <c r="G14" s="105">
        <v>109</v>
      </c>
      <c r="H14" s="82">
        <v>3</v>
      </c>
      <c r="I14" s="151"/>
      <c r="J14" s="7"/>
      <c r="L14" s="152"/>
      <c r="M14" s="81">
        <v>3</v>
      </c>
      <c r="N14" s="91" t="s">
        <v>376</v>
      </c>
      <c r="O14" s="82">
        <v>109</v>
      </c>
      <c r="P14" s="151"/>
    </row>
    <row r="15" spans="2:16" ht="21.95" customHeight="1" thickBot="1">
      <c r="B15" s="16"/>
      <c r="C15" s="16"/>
      <c r="D15" s="152"/>
      <c r="E15" s="85">
        <v>4</v>
      </c>
      <c r="F15" s="103" t="s">
        <v>381</v>
      </c>
      <c r="G15" s="172">
        <v>107</v>
      </c>
      <c r="H15" s="83">
        <v>2</v>
      </c>
      <c r="I15" s="151"/>
      <c r="J15" s="7"/>
      <c r="L15" s="152"/>
      <c r="M15" s="85">
        <v>4</v>
      </c>
      <c r="N15" s="103" t="s">
        <v>377</v>
      </c>
      <c r="O15" s="83">
        <v>107</v>
      </c>
      <c r="P15" s="151"/>
    </row>
    <row r="16" spans="2:16" ht="8.25" customHeight="1" thickBot="1">
      <c r="D16" s="153"/>
      <c r="E16" s="154"/>
      <c r="F16" s="154"/>
      <c r="G16" s="154"/>
      <c r="H16" s="154"/>
      <c r="I16" s="155"/>
      <c r="L16" s="153"/>
      <c r="M16" s="154"/>
      <c r="N16" s="154"/>
      <c r="O16" s="154"/>
      <c r="P16" s="155"/>
    </row>
    <row r="17" spans="3:10" ht="15.75" thickTop="1">
      <c r="D17" s="676"/>
      <c r="E17" s="677"/>
      <c r="F17" s="677"/>
      <c r="G17" s="677"/>
      <c r="H17" s="677"/>
      <c r="I17" s="677"/>
    </row>
    <row r="18" spans="3:10" ht="15" customHeight="1">
      <c r="D18" s="690"/>
      <c r="E18" s="690"/>
      <c r="F18" s="690"/>
      <c r="G18" s="690"/>
      <c r="H18" s="690"/>
      <c r="I18" s="690"/>
      <c r="J18" s="690"/>
    </row>
    <row r="19" spans="3:10" ht="15">
      <c r="D19" s="267" t="s">
        <v>382</v>
      </c>
      <c r="E19" s="97"/>
      <c r="F19" s="233"/>
      <c r="H19" s="233"/>
      <c r="I19" s="233"/>
      <c r="J19" s="94"/>
    </row>
    <row r="20" spans="3:10" ht="15">
      <c r="C20" s="96"/>
      <c r="D20" s="97"/>
      <c r="F20" s="97"/>
      <c r="G20" s="97"/>
      <c r="H20" s="97"/>
      <c r="I20" s="94"/>
      <c r="J20" s="94"/>
    </row>
    <row r="21" spans="3:10" ht="18">
      <c r="E21" s="234"/>
      <c r="F21" s="19"/>
      <c r="G21" s="19"/>
      <c r="H21" s="19"/>
      <c r="I21" s="17"/>
      <c r="J21" s="17"/>
    </row>
    <row r="22" spans="3:10" ht="18" customHeight="1">
      <c r="E22" s="95"/>
      <c r="F22" s="19"/>
      <c r="G22" s="19"/>
      <c r="H22" s="19"/>
      <c r="I22" s="17"/>
      <c r="J22" s="17"/>
    </row>
    <row r="23" spans="3:10" ht="18" customHeight="1">
      <c r="E23" s="95"/>
      <c r="F23" s="18"/>
      <c r="G23" s="18"/>
      <c r="H23" s="18"/>
      <c r="I23" s="17"/>
      <c r="J23" s="17"/>
    </row>
    <row r="24" spans="3:10" ht="18" customHeight="1">
      <c r="E24" s="17"/>
      <c r="F24" s="18"/>
      <c r="G24" s="18"/>
      <c r="H24" s="18"/>
      <c r="I24" s="17"/>
      <c r="J24" s="17"/>
    </row>
    <row r="25" spans="3:10" ht="18" customHeight="1">
      <c r="E25" s="17"/>
      <c r="F25" s="17"/>
      <c r="G25" s="17"/>
      <c r="H25" s="17"/>
      <c r="I25" s="17"/>
      <c r="J25" s="17"/>
    </row>
    <row r="26" spans="3:10" ht="18" customHeight="1">
      <c r="E26" s="17"/>
      <c r="F26" s="17" t="s">
        <v>86</v>
      </c>
      <c r="G26" s="17"/>
      <c r="H26" s="17"/>
      <c r="I26" s="17"/>
      <c r="J26" s="17"/>
    </row>
    <row r="27" spans="3:10" ht="18" customHeight="1">
      <c r="E27" s="17"/>
      <c r="F27" s="17"/>
      <c r="G27" s="17"/>
      <c r="H27" s="17"/>
      <c r="I27" s="17"/>
      <c r="J27" s="17"/>
    </row>
    <row r="28" spans="3:10" ht="18" customHeight="1">
      <c r="E28" s="17"/>
      <c r="F28" s="17"/>
      <c r="G28" s="17"/>
      <c r="H28" s="17"/>
      <c r="I28" s="17"/>
      <c r="J28" s="17"/>
    </row>
    <row r="29" spans="3:10" ht="18" customHeight="1">
      <c r="E29" s="17"/>
      <c r="F29" s="17"/>
      <c r="G29" s="17"/>
      <c r="H29" s="17"/>
      <c r="I29" s="17"/>
      <c r="J29" s="17"/>
    </row>
    <row r="30" spans="3:10" ht="18" customHeight="1"/>
    <row r="31" spans="3:10" ht="18" customHeight="1"/>
    <row r="32" spans="3:10"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mergeCells count="9">
    <mergeCell ref="B3:E3"/>
    <mergeCell ref="D5:I5"/>
    <mergeCell ref="B7:C7"/>
    <mergeCell ref="B9:C9"/>
    <mergeCell ref="L5:P5"/>
    <mergeCell ref="B10:C10"/>
    <mergeCell ref="B11:C11"/>
    <mergeCell ref="D17:I17"/>
    <mergeCell ref="D18:J18"/>
  </mergeCells>
  <pageMargins left="1.3779527559055118" right="0" top="1.3779527559055118" bottom="0.98425196850393704" header="0.51181102362204722" footer="0.51181102362204722"/>
  <pageSetup paperSize="9" scale="14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0"/>
  <sheetViews>
    <sheetView showGridLines="0" topLeftCell="B4" workbookViewId="0">
      <selection activeCell="H27" sqref="H27"/>
    </sheetView>
  </sheetViews>
  <sheetFormatPr defaultRowHeight="12.75"/>
  <cols>
    <col min="1" max="2" width="9.140625" style="8" customWidth="1"/>
    <col min="3" max="3" width="15.42578125" style="8" customWidth="1"/>
    <col min="4" max="4" width="1.42578125" style="8" customWidth="1"/>
    <col min="5" max="5" width="7.85546875" style="8" customWidth="1"/>
    <col min="6" max="6" width="28.28515625" style="8" customWidth="1"/>
    <col min="7" max="7" width="7.85546875" style="8" customWidth="1"/>
    <col min="8" max="8" width="10.5703125" style="8" bestFit="1" customWidth="1"/>
    <col min="9" max="9" width="1.42578125" style="8" customWidth="1"/>
    <col min="10" max="10" width="7.7109375" style="8" customWidth="1"/>
    <col min="11" max="16384" width="9.140625" style="8"/>
  </cols>
  <sheetData>
    <row r="4" spans="2:10">
      <c r="B4" s="6"/>
      <c r="C4" s="6"/>
      <c r="D4" s="7"/>
      <c r="E4" s="7"/>
      <c r="F4" s="7"/>
      <c r="G4" s="6"/>
      <c r="H4" s="6"/>
      <c r="I4" s="7"/>
    </row>
    <row r="5" spans="2:10" ht="15.75" thickBot="1">
      <c r="B5" s="678"/>
      <c r="C5" s="678"/>
      <c r="D5" s="679"/>
      <c r="E5" s="679"/>
      <c r="F5" s="7"/>
      <c r="G5" s="678"/>
      <c r="H5" s="678"/>
      <c r="I5" s="680"/>
    </row>
    <row r="6" spans="2:10" ht="8.25" customHeight="1" thickTop="1">
      <c r="B6" s="9"/>
      <c r="C6" s="9"/>
      <c r="D6" s="146" t="s">
        <v>72</v>
      </c>
      <c r="E6" s="147"/>
      <c r="F6" s="147"/>
      <c r="G6" s="147"/>
      <c r="H6" s="148"/>
      <c r="I6" s="149"/>
      <c r="J6" s="7"/>
    </row>
    <row r="7" spans="2:10" ht="15.75">
      <c r="B7" s="10"/>
      <c r="C7" s="11"/>
      <c r="D7" s="681" t="s">
        <v>2</v>
      </c>
      <c r="E7" s="678"/>
      <c r="F7" s="678"/>
      <c r="G7" s="678"/>
      <c r="H7" s="680"/>
      <c r="I7" s="682"/>
      <c r="J7" s="7"/>
    </row>
    <row r="8" spans="2:10" ht="2.25" customHeight="1" thickBot="1">
      <c r="B8" s="11"/>
      <c r="C8" s="11"/>
      <c r="D8" s="150"/>
      <c r="E8" s="51"/>
      <c r="F8" s="51"/>
      <c r="G8" s="51"/>
      <c r="H8" s="11"/>
      <c r="I8" s="151"/>
      <c r="J8" s="7"/>
    </row>
    <row r="9" spans="2:10" ht="24" customHeight="1" thickBot="1">
      <c r="B9" s="11"/>
      <c r="C9" s="11"/>
      <c r="D9" s="150"/>
      <c r="E9" s="683" t="s">
        <v>78</v>
      </c>
      <c r="F9" s="684"/>
      <c r="G9" s="684"/>
      <c r="H9" s="685"/>
      <c r="I9" s="151"/>
      <c r="J9" s="7"/>
    </row>
    <row r="10" spans="2:10" ht="22.5" customHeight="1">
      <c r="B10" s="686"/>
      <c r="C10" s="686"/>
      <c r="D10" s="152"/>
      <c r="E10" s="12" t="s">
        <v>6</v>
      </c>
      <c r="F10" s="13" t="s">
        <v>372</v>
      </c>
      <c r="G10" s="14"/>
      <c r="H10" s="14"/>
      <c r="I10" s="151"/>
      <c r="J10" s="7"/>
    </row>
    <row r="11" spans="2:10" ht="3.75" customHeight="1">
      <c r="B11" s="15"/>
      <c r="C11" s="15"/>
      <c r="D11" s="152"/>
      <c r="E11" s="14"/>
      <c r="F11" s="14"/>
      <c r="G11" s="14"/>
      <c r="H11" s="14"/>
      <c r="I11" s="151"/>
      <c r="J11" s="7"/>
    </row>
    <row r="12" spans="2:10" ht="15">
      <c r="B12" s="687"/>
      <c r="C12" s="687"/>
      <c r="D12" s="152"/>
      <c r="E12" s="12" t="s">
        <v>1</v>
      </c>
      <c r="F12" s="14" t="s">
        <v>5</v>
      </c>
      <c r="G12" s="14"/>
      <c r="H12" s="25"/>
      <c r="I12" s="151"/>
      <c r="J12" s="7"/>
    </row>
    <row r="13" spans="2:10" ht="9.75" customHeight="1" thickBot="1">
      <c r="B13" s="688"/>
      <c r="C13" s="688"/>
      <c r="D13" s="152"/>
      <c r="E13" s="14"/>
      <c r="F13" s="14"/>
      <c r="G13" s="14"/>
      <c r="H13" s="25"/>
      <c r="I13" s="151"/>
      <c r="J13" s="7"/>
    </row>
    <row r="14" spans="2:10" ht="21.95" customHeight="1" thickBot="1">
      <c r="B14" s="688"/>
      <c r="C14" s="688"/>
      <c r="D14" s="152"/>
      <c r="E14" s="52" t="s">
        <v>0</v>
      </c>
      <c r="F14" s="90" t="s">
        <v>3</v>
      </c>
      <c r="G14" s="84" t="s">
        <v>4</v>
      </c>
      <c r="H14" s="53" t="s">
        <v>313</v>
      </c>
      <c r="I14" s="151"/>
      <c r="J14" s="7"/>
    </row>
    <row r="15" spans="2:10" ht="21.95" customHeight="1">
      <c r="B15" s="16"/>
      <c r="C15" s="16"/>
      <c r="D15" s="152"/>
      <c r="E15" s="88">
        <v>1</v>
      </c>
      <c r="F15" s="92"/>
      <c r="G15" s="104"/>
      <c r="H15" s="89"/>
      <c r="I15" s="151"/>
      <c r="J15" s="7"/>
    </row>
    <row r="16" spans="2:10" ht="21.95" customHeight="1">
      <c r="B16" s="16"/>
      <c r="C16" s="16"/>
      <c r="D16" s="152"/>
      <c r="E16" s="81">
        <v>2</v>
      </c>
      <c r="F16" s="91"/>
      <c r="G16" s="105"/>
      <c r="H16" s="82"/>
      <c r="I16" s="151"/>
      <c r="J16" s="7"/>
    </row>
    <row r="17" spans="2:10" ht="21.95" customHeight="1" thickBot="1">
      <c r="B17" s="16"/>
      <c r="C17" s="16"/>
      <c r="D17" s="152"/>
      <c r="E17" s="351">
        <v>3</v>
      </c>
      <c r="F17" s="279"/>
      <c r="G17" s="352"/>
      <c r="H17" s="353"/>
      <c r="I17" s="151"/>
      <c r="J17" s="7"/>
    </row>
    <row r="18" spans="2:10" ht="8.25" customHeight="1" thickBot="1">
      <c r="D18" s="153"/>
      <c r="E18" s="154"/>
      <c r="F18" s="154"/>
      <c r="G18" s="154"/>
      <c r="H18" s="154"/>
      <c r="I18" s="155"/>
    </row>
    <row r="19" spans="2:10" ht="15.75" thickTop="1">
      <c r="D19" s="676"/>
      <c r="E19" s="677"/>
      <c r="F19" s="677"/>
      <c r="G19" s="677"/>
      <c r="H19" s="677"/>
      <c r="I19" s="677"/>
      <c r="J19" s="17"/>
    </row>
    <row r="20" spans="2:10" ht="15">
      <c r="D20" s="676"/>
      <c r="E20" s="677"/>
      <c r="F20" s="677"/>
      <c r="G20" s="677"/>
      <c r="H20" s="677"/>
      <c r="I20" s="677"/>
      <c r="J20" s="17"/>
    </row>
    <row r="21" spans="2:10" ht="18">
      <c r="E21" s="19"/>
      <c r="F21" s="19"/>
      <c r="G21" s="5"/>
      <c r="H21" s="4"/>
      <c r="I21" s="17"/>
      <c r="J21" s="17"/>
    </row>
    <row r="22" spans="2:10" ht="18">
      <c r="E22" s="18"/>
      <c r="F22" s="19"/>
      <c r="G22" s="5"/>
      <c r="H22" s="2"/>
      <c r="I22" s="17"/>
      <c r="J22" s="17"/>
    </row>
    <row r="23" spans="2:10" ht="18">
      <c r="E23" s="18"/>
      <c r="F23" s="19"/>
      <c r="G23" s="44"/>
      <c r="H23" s="2"/>
      <c r="I23" s="17"/>
      <c r="J23" s="17"/>
    </row>
    <row r="24" spans="2:10" ht="18">
      <c r="E24" s="17"/>
      <c r="F24" s="18"/>
      <c r="G24" s="5"/>
      <c r="H24" s="2"/>
      <c r="I24" s="17"/>
      <c r="J24" s="17"/>
    </row>
    <row r="25" spans="2:10" ht="18">
      <c r="E25" s="17"/>
      <c r="F25" s="18"/>
      <c r="G25" s="5"/>
      <c r="H25" s="2"/>
      <c r="I25" s="17"/>
      <c r="J25" s="17"/>
    </row>
    <row r="26" spans="2:10" ht="18">
      <c r="E26" s="17"/>
      <c r="F26" s="17"/>
      <c r="G26" s="5"/>
      <c r="H26" s="4"/>
      <c r="I26" s="17"/>
      <c r="J26" s="17"/>
    </row>
    <row r="27" spans="2:10" ht="18">
      <c r="E27" s="17"/>
      <c r="F27" s="17"/>
      <c r="G27" s="5"/>
      <c r="H27" s="4"/>
      <c r="I27" s="17"/>
      <c r="J27" s="17"/>
    </row>
    <row r="28" spans="2:10">
      <c r="E28" s="17"/>
      <c r="F28" s="17"/>
      <c r="G28" s="17"/>
      <c r="H28" s="17"/>
      <c r="I28" s="17"/>
      <c r="J28" s="17"/>
    </row>
    <row r="29" spans="2:10">
      <c r="E29" s="17"/>
      <c r="F29" s="17"/>
      <c r="G29" s="17"/>
      <c r="H29" s="17"/>
      <c r="I29" s="17"/>
      <c r="J29" s="17"/>
    </row>
    <row r="30" spans="2:10">
      <c r="E30" s="17"/>
      <c r="F30" s="17"/>
      <c r="G30" s="17"/>
      <c r="H30" s="17"/>
      <c r="I30" s="17"/>
      <c r="J30" s="17"/>
    </row>
  </sheetData>
  <mergeCells count="10">
    <mergeCell ref="B13:C13"/>
    <mergeCell ref="B14:C14"/>
    <mergeCell ref="D19:I19"/>
    <mergeCell ref="D20:I20"/>
    <mergeCell ref="B5:E5"/>
    <mergeCell ref="G5:I5"/>
    <mergeCell ref="D7:I7"/>
    <mergeCell ref="E9:H9"/>
    <mergeCell ref="B10:C10"/>
    <mergeCell ref="B12:C12"/>
  </mergeCells>
  <pageMargins left="1.3779527559055118" right="0.19685039370078741" top="1.3779527559055118" bottom="0.98425196850393704" header="0.51181102362204722" footer="0.51181102362204722"/>
  <pageSetup paperSize="9" scale="14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0"/>
  <sheetViews>
    <sheetView showGridLines="0" topLeftCell="B4" workbookViewId="0">
      <selection activeCell="K26" sqref="K26"/>
    </sheetView>
  </sheetViews>
  <sheetFormatPr defaultRowHeight="12.75"/>
  <cols>
    <col min="1" max="2" width="9.140625" style="8" customWidth="1"/>
    <col min="3" max="3" width="15.42578125" style="8" customWidth="1"/>
    <col min="4" max="4" width="1.42578125" style="8" customWidth="1"/>
    <col min="5" max="5" width="7.85546875" style="8" customWidth="1"/>
    <col min="6" max="6" width="24.85546875" style="8" customWidth="1"/>
    <col min="7" max="7" width="7.85546875" style="8" customWidth="1"/>
    <col min="8" max="8" width="7" style="8" bestFit="1" customWidth="1"/>
    <col min="9" max="9" width="1.42578125" style="8" customWidth="1"/>
    <col min="10" max="10" width="7.7109375" style="8" customWidth="1"/>
    <col min="11" max="16384" width="9.140625" style="8"/>
  </cols>
  <sheetData>
    <row r="4" spans="2:10">
      <c r="B4" s="6"/>
      <c r="C4" s="6"/>
      <c r="D4" s="7"/>
      <c r="E4" s="7"/>
      <c r="F4" s="7"/>
      <c r="G4" s="6"/>
      <c r="H4" s="6"/>
      <c r="I4" s="7"/>
    </row>
    <row r="5" spans="2:10" ht="15.75" thickBot="1">
      <c r="B5" s="678"/>
      <c r="C5" s="678"/>
      <c r="D5" s="679"/>
      <c r="E5" s="679"/>
      <c r="F5" s="7"/>
      <c r="G5" s="678"/>
      <c r="H5" s="678"/>
      <c r="I5" s="680"/>
    </row>
    <row r="6" spans="2:10" ht="8.25" customHeight="1" thickTop="1">
      <c r="B6" s="9"/>
      <c r="C6" s="9"/>
      <c r="D6" s="146" t="s">
        <v>72</v>
      </c>
      <c r="E6" s="147"/>
      <c r="F6" s="147"/>
      <c r="G6" s="147"/>
      <c r="H6" s="148"/>
      <c r="I6" s="149"/>
      <c r="J6" s="7"/>
    </row>
    <row r="7" spans="2:10" ht="15.75">
      <c r="B7" s="10"/>
      <c r="C7" s="11"/>
      <c r="D7" s="681" t="s">
        <v>2</v>
      </c>
      <c r="E7" s="678"/>
      <c r="F7" s="678"/>
      <c r="G7" s="678"/>
      <c r="H7" s="680"/>
      <c r="I7" s="682"/>
      <c r="J7" s="7"/>
    </row>
    <row r="8" spans="2:10" ht="2.25" customHeight="1" thickBot="1">
      <c r="B8" s="11"/>
      <c r="C8" s="11"/>
      <c r="D8" s="150"/>
      <c r="E8" s="51"/>
      <c r="F8" s="51"/>
      <c r="G8" s="51"/>
      <c r="H8" s="11"/>
      <c r="I8" s="151"/>
      <c r="J8" s="7"/>
    </row>
    <row r="9" spans="2:10" ht="24" customHeight="1" thickBot="1">
      <c r="B9" s="11"/>
      <c r="C9" s="11"/>
      <c r="D9" s="150"/>
      <c r="E9" s="683" t="s">
        <v>174</v>
      </c>
      <c r="F9" s="684"/>
      <c r="G9" s="684"/>
      <c r="H9" s="685"/>
      <c r="I9" s="151"/>
      <c r="J9" s="7"/>
    </row>
    <row r="10" spans="2:10" ht="22.5" customHeight="1">
      <c r="B10" s="686"/>
      <c r="C10" s="686"/>
      <c r="D10" s="152"/>
      <c r="E10" s="12" t="s">
        <v>6</v>
      </c>
      <c r="F10" s="13" t="s">
        <v>373</v>
      </c>
      <c r="G10" s="14"/>
      <c r="H10" s="14"/>
      <c r="I10" s="151"/>
      <c r="J10" s="7"/>
    </row>
    <row r="11" spans="2:10" ht="3.75" customHeight="1">
      <c r="B11" s="15"/>
      <c r="C11" s="15"/>
      <c r="D11" s="152"/>
      <c r="E11" s="14"/>
      <c r="F11" s="14"/>
      <c r="G11" s="14"/>
      <c r="H11" s="14"/>
      <c r="I11" s="151"/>
      <c r="J11" s="7"/>
    </row>
    <row r="12" spans="2:10" ht="15">
      <c r="B12" s="687"/>
      <c r="C12" s="687"/>
      <c r="D12" s="152"/>
      <c r="E12" s="12" t="s">
        <v>1</v>
      </c>
      <c r="F12" s="14" t="s">
        <v>5</v>
      </c>
      <c r="G12" s="14"/>
      <c r="H12" s="25"/>
      <c r="I12" s="151"/>
      <c r="J12" s="7"/>
    </row>
    <row r="13" spans="2:10" ht="9.75" customHeight="1" thickBot="1">
      <c r="B13" s="688"/>
      <c r="C13" s="688"/>
      <c r="D13" s="152"/>
      <c r="E13" s="14"/>
      <c r="F13" s="14"/>
      <c r="G13" s="14"/>
      <c r="H13" s="25"/>
      <c r="I13" s="151"/>
      <c r="J13" s="7"/>
    </row>
    <row r="14" spans="2:10" ht="21.95" customHeight="1" thickBot="1">
      <c r="B14" s="688"/>
      <c r="C14" s="688"/>
      <c r="D14" s="152"/>
      <c r="E14" s="52" t="s">
        <v>0</v>
      </c>
      <c r="F14" s="90" t="s">
        <v>3</v>
      </c>
      <c r="G14" s="84" t="s">
        <v>4</v>
      </c>
      <c r="H14" s="98" t="s">
        <v>7</v>
      </c>
      <c r="I14" s="151"/>
      <c r="J14" s="7"/>
    </row>
    <row r="15" spans="2:10" ht="21.95" customHeight="1">
      <c r="B15" s="16"/>
      <c r="C15" s="16"/>
      <c r="D15" s="152"/>
      <c r="E15" s="88">
        <v>1</v>
      </c>
      <c r="F15" s="92" t="s">
        <v>53</v>
      </c>
      <c r="G15" s="104">
        <v>22</v>
      </c>
      <c r="H15" s="89">
        <v>4</v>
      </c>
      <c r="I15" s="151"/>
      <c r="J15" s="7"/>
    </row>
    <row r="16" spans="2:10" ht="21.95" customHeight="1">
      <c r="B16" s="16"/>
      <c r="C16" s="16"/>
      <c r="D16" s="152"/>
      <c r="E16" s="81">
        <v>2</v>
      </c>
      <c r="F16" s="91" t="s">
        <v>199</v>
      </c>
      <c r="G16" s="105">
        <v>19</v>
      </c>
      <c r="H16" s="82">
        <v>3</v>
      </c>
      <c r="I16" s="151"/>
      <c r="J16" s="7"/>
    </row>
    <row r="17" spans="2:10" ht="21.95" customHeight="1" thickBot="1">
      <c r="B17" s="16"/>
      <c r="C17" s="16"/>
      <c r="D17" s="152"/>
      <c r="E17" s="85">
        <v>3</v>
      </c>
      <c r="F17" s="103" t="s">
        <v>81</v>
      </c>
      <c r="G17" s="172">
        <v>17</v>
      </c>
      <c r="H17" s="83">
        <v>2</v>
      </c>
      <c r="I17" s="151"/>
      <c r="J17" s="7"/>
    </row>
    <row r="18" spans="2:10" ht="8.25" customHeight="1" thickBot="1">
      <c r="D18" s="153"/>
      <c r="E18" s="154"/>
      <c r="F18" s="154"/>
      <c r="G18" s="154"/>
      <c r="H18" s="154"/>
      <c r="I18" s="155"/>
    </row>
    <row r="19" spans="2:10" ht="15.75" thickTop="1">
      <c r="D19" s="676"/>
      <c r="E19" s="677"/>
      <c r="F19" s="677"/>
      <c r="G19" s="677"/>
      <c r="H19" s="677"/>
      <c r="I19" s="677"/>
      <c r="J19" s="17"/>
    </row>
    <row r="20" spans="2:10" ht="15">
      <c r="D20" s="676"/>
      <c r="E20" s="677"/>
      <c r="F20" s="677"/>
      <c r="G20" s="677"/>
      <c r="H20" s="677"/>
      <c r="I20" s="677"/>
      <c r="J20" s="17"/>
    </row>
    <row r="21" spans="2:10" ht="18">
      <c r="E21" s="19"/>
      <c r="F21" s="19"/>
      <c r="G21" s="5"/>
      <c r="H21" s="4"/>
      <c r="I21" s="17"/>
      <c r="J21" s="17"/>
    </row>
    <row r="22" spans="2:10" ht="18">
      <c r="E22" s="18"/>
      <c r="F22" s="19"/>
      <c r="G22" s="5"/>
      <c r="H22" s="2"/>
      <c r="I22" s="17"/>
      <c r="J22" s="17"/>
    </row>
    <row r="23" spans="2:10" ht="18">
      <c r="E23" s="18"/>
      <c r="F23" s="19"/>
      <c r="G23" s="44"/>
      <c r="H23" s="2"/>
      <c r="I23" s="17"/>
      <c r="J23" s="17"/>
    </row>
    <row r="24" spans="2:10" ht="18">
      <c r="E24" s="17"/>
      <c r="F24" s="18"/>
      <c r="G24" s="5"/>
      <c r="H24" s="2"/>
      <c r="I24" s="17"/>
      <c r="J24" s="17"/>
    </row>
    <row r="25" spans="2:10" ht="18">
      <c r="E25" s="17"/>
      <c r="F25" s="18"/>
      <c r="G25" s="5"/>
      <c r="H25" s="2"/>
      <c r="I25" s="17"/>
      <c r="J25" s="17"/>
    </row>
    <row r="26" spans="2:10" ht="18">
      <c r="E26" s="17"/>
      <c r="F26" s="17"/>
      <c r="G26" s="5"/>
      <c r="H26" s="4"/>
      <c r="I26" s="17"/>
      <c r="J26" s="17"/>
    </row>
    <row r="27" spans="2:10" ht="18">
      <c r="E27" s="17"/>
      <c r="F27" s="17"/>
      <c r="G27" s="5"/>
      <c r="H27" s="4"/>
      <c r="I27" s="17"/>
      <c r="J27" s="17"/>
    </row>
    <row r="28" spans="2:10">
      <c r="E28" s="17"/>
      <c r="F28" s="17"/>
      <c r="G28" s="17"/>
      <c r="H28" s="17"/>
      <c r="I28" s="17"/>
      <c r="J28" s="17"/>
    </row>
    <row r="29" spans="2:10">
      <c r="E29" s="17"/>
      <c r="F29" s="17"/>
      <c r="G29" s="17"/>
      <c r="H29" s="17"/>
      <c r="I29" s="17"/>
      <c r="J29" s="17"/>
    </row>
    <row r="30" spans="2:10">
      <c r="E30" s="17"/>
      <c r="F30" s="17"/>
      <c r="G30" s="17"/>
      <c r="H30" s="17"/>
      <c r="I30" s="17"/>
      <c r="J30" s="17"/>
    </row>
  </sheetData>
  <mergeCells count="10">
    <mergeCell ref="B13:C13"/>
    <mergeCell ref="B14:C14"/>
    <mergeCell ref="D19:I19"/>
    <mergeCell ref="D20:I20"/>
    <mergeCell ref="B5:E5"/>
    <mergeCell ref="G5:I5"/>
    <mergeCell ref="D7:I7"/>
    <mergeCell ref="E9:H9"/>
    <mergeCell ref="B10:C10"/>
    <mergeCell ref="B12:C12"/>
  </mergeCells>
  <pageMargins left="0.59055118110236227" right="0.19685039370078741" top="1.3779527559055118" bottom="0.98425196850393704" header="0.51181102362204722" footer="0.51181102362204722"/>
  <pageSetup paperSize="9" scale="140"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56"/>
  <sheetViews>
    <sheetView showGridLines="0" topLeftCell="B20" workbookViewId="0">
      <selection activeCell="G22" sqref="G22"/>
    </sheetView>
  </sheetViews>
  <sheetFormatPr defaultRowHeight="12.75"/>
  <cols>
    <col min="1" max="2" width="9.140625" style="8" customWidth="1"/>
    <col min="3" max="3" width="15.42578125" style="8" customWidth="1"/>
    <col min="4" max="4" width="1.42578125" style="8" customWidth="1"/>
    <col min="5" max="5" width="7.85546875" style="8" customWidth="1"/>
    <col min="6" max="6" width="36.28515625" style="8" customWidth="1"/>
    <col min="7" max="7" width="7.7109375" style="8" bestFit="1" customWidth="1"/>
    <col min="8" max="8" width="6.7109375" style="8" bestFit="1" customWidth="1"/>
    <col min="9" max="9" width="1.42578125" style="8" customWidth="1"/>
    <col min="10" max="10" width="3" style="8" customWidth="1"/>
    <col min="11" max="11" width="1.85546875" style="8" customWidth="1"/>
    <col min="12" max="12" width="9.140625" style="8"/>
    <col min="13" max="13" width="25" style="8" bestFit="1" customWidth="1"/>
    <col min="14" max="14" width="9.140625" style="8"/>
    <col min="15" max="15" width="1.7109375" style="8" customWidth="1"/>
    <col min="16" max="16384" width="9.140625" style="8"/>
  </cols>
  <sheetData>
    <row r="2" spans="2:15">
      <c r="B2" s="6"/>
      <c r="C2" s="6"/>
      <c r="D2" s="7"/>
      <c r="E2" s="7"/>
      <c r="F2" s="7"/>
      <c r="G2" s="7"/>
      <c r="H2" s="7"/>
      <c r="I2" s="7"/>
    </row>
    <row r="3" spans="2:15" ht="15.75" thickBot="1">
      <c r="B3" s="678"/>
      <c r="C3" s="678"/>
      <c r="D3" s="679"/>
      <c r="E3" s="679"/>
      <c r="F3" s="7"/>
      <c r="G3" s="7"/>
      <c r="H3" s="7"/>
      <c r="I3" s="86"/>
    </row>
    <row r="4" spans="2:15" ht="8.25" customHeight="1" thickTop="1">
      <c r="B4" s="9"/>
      <c r="C4" s="9"/>
      <c r="D4" s="146"/>
      <c r="E4" s="147"/>
      <c r="F4" s="147"/>
      <c r="G4" s="147"/>
      <c r="H4" s="147"/>
      <c r="I4" s="149"/>
      <c r="J4" s="7"/>
      <c r="K4" s="146"/>
      <c r="L4" s="147"/>
      <c r="M4" s="147"/>
      <c r="N4" s="147"/>
      <c r="O4" s="149"/>
    </row>
    <row r="5" spans="2:15" ht="15.75">
      <c r="B5" s="10"/>
      <c r="C5" s="11"/>
      <c r="D5" s="681" t="s">
        <v>2</v>
      </c>
      <c r="E5" s="678"/>
      <c r="F5" s="678"/>
      <c r="G5" s="678"/>
      <c r="H5" s="678"/>
      <c r="I5" s="682"/>
      <c r="J5" s="7"/>
      <c r="K5" s="681" t="s">
        <v>2</v>
      </c>
      <c r="L5" s="678"/>
      <c r="M5" s="678"/>
      <c r="N5" s="678"/>
      <c r="O5" s="682"/>
    </row>
    <row r="6" spans="2:15" ht="2.25" customHeight="1">
      <c r="B6" s="11"/>
      <c r="C6" s="11"/>
      <c r="D6" s="150"/>
      <c r="E6" s="51"/>
      <c r="F6" s="51"/>
      <c r="G6" s="51"/>
      <c r="H6" s="51"/>
      <c r="I6" s="151"/>
      <c r="J6" s="7"/>
      <c r="K6" s="150"/>
      <c r="L6" s="51"/>
      <c r="M6" s="51"/>
      <c r="N6" s="51"/>
      <c r="O6" s="151"/>
    </row>
    <row r="7" spans="2:15" ht="22.5" customHeight="1">
      <c r="B7" s="686"/>
      <c r="C7" s="686"/>
      <c r="D7" s="152"/>
      <c r="E7" s="12" t="s">
        <v>6</v>
      </c>
      <c r="F7" s="13" t="s">
        <v>371</v>
      </c>
      <c r="G7" s="13"/>
      <c r="H7" s="13"/>
      <c r="I7" s="151"/>
      <c r="J7" s="7"/>
      <c r="K7" s="152"/>
      <c r="L7" s="12" t="s">
        <v>6</v>
      </c>
      <c r="M7" s="13" t="s">
        <v>371</v>
      </c>
      <c r="N7" s="13"/>
      <c r="O7" s="151"/>
    </row>
    <row r="8" spans="2:15" ht="3.75" customHeight="1">
      <c r="B8" s="15"/>
      <c r="C8" s="15"/>
      <c r="D8" s="152"/>
      <c r="E8" s="14"/>
      <c r="F8" s="14"/>
      <c r="G8" s="14"/>
      <c r="H8" s="14"/>
      <c r="I8" s="151"/>
      <c r="J8" s="7"/>
      <c r="K8" s="152"/>
      <c r="L8" s="14"/>
      <c r="M8" s="14"/>
      <c r="N8" s="14"/>
      <c r="O8" s="151"/>
    </row>
    <row r="9" spans="2:15" ht="15">
      <c r="B9" s="687"/>
      <c r="C9" s="687"/>
      <c r="D9" s="152"/>
      <c r="E9" s="12" t="s">
        <v>1</v>
      </c>
      <c r="F9" s="14" t="s">
        <v>5</v>
      </c>
      <c r="G9" s="14"/>
      <c r="H9" s="14"/>
      <c r="I9" s="151"/>
      <c r="J9" s="7"/>
      <c r="K9" s="152"/>
      <c r="L9" s="12" t="s">
        <v>1</v>
      </c>
      <c r="M9" s="14" t="s">
        <v>5</v>
      </c>
      <c r="N9" s="14"/>
      <c r="O9" s="151"/>
    </row>
    <row r="10" spans="2:15" ht="9.75" customHeight="1" thickBot="1">
      <c r="B10" s="688"/>
      <c r="C10" s="688"/>
      <c r="D10" s="152"/>
      <c r="E10" s="14"/>
      <c r="F10" s="14"/>
      <c r="G10" s="14"/>
      <c r="H10" s="14"/>
      <c r="I10" s="151"/>
      <c r="J10" s="7"/>
      <c r="K10" s="152"/>
      <c r="L10" s="14"/>
      <c r="M10" s="14"/>
      <c r="N10" s="14"/>
      <c r="O10" s="151"/>
    </row>
    <row r="11" spans="2:15" ht="22.5" customHeight="1" thickBot="1">
      <c r="B11" s="688"/>
      <c r="C11" s="688"/>
      <c r="D11" s="152"/>
      <c r="E11" s="52" t="s">
        <v>0</v>
      </c>
      <c r="F11" s="90" t="s">
        <v>369</v>
      </c>
      <c r="G11" s="356" t="s">
        <v>316</v>
      </c>
      <c r="H11" s="278" t="s">
        <v>370</v>
      </c>
      <c r="I11" s="173"/>
      <c r="J11" s="15"/>
      <c r="K11" s="152"/>
      <c r="L11" s="52" t="s">
        <v>0</v>
      </c>
      <c r="M11" s="90" t="s">
        <v>369</v>
      </c>
      <c r="N11" s="357" t="s">
        <v>316</v>
      </c>
      <c r="O11" s="173"/>
    </row>
    <row r="12" spans="2:15" ht="21.95" customHeight="1">
      <c r="B12" s="16"/>
      <c r="C12" s="16"/>
      <c r="D12" s="152"/>
      <c r="E12" s="88">
        <v>1</v>
      </c>
      <c r="F12" s="92" t="s">
        <v>53</v>
      </c>
      <c r="G12" s="104">
        <v>39</v>
      </c>
      <c r="H12" s="89">
        <v>8</v>
      </c>
      <c r="I12" s="151"/>
      <c r="J12" s="7"/>
      <c r="K12" s="152"/>
      <c r="L12" s="88">
        <v>1</v>
      </c>
      <c r="M12" s="92" t="s">
        <v>383</v>
      </c>
      <c r="N12" s="89">
        <v>39</v>
      </c>
      <c r="O12" s="151"/>
    </row>
    <row r="13" spans="2:15" ht="21.95" customHeight="1">
      <c r="B13" s="16"/>
      <c r="C13" s="16"/>
      <c r="D13" s="152"/>
      <c r="E13" s="81">
        <v>2</v>
      </c>
      <c r="F13" s="91" t="s">
        <v>10</v>
      </c>
      <c r="G13" s="105">
        <v>38</v>
      </c>
      <c r="H13" s="82">
        <v>7</v>
      </c>
      <c r="I13" s="151"/>
      <c r="J13" s="7"/>
      <c r="K13" s="152"/>
      <c r="L13" s="81">
        <v>2</v>
      </c>
      <c r="M13" s="91" t="s">
        <v>334</v>
      </c>
      <c r="N13" s="82">
        <v>38</v>
      </c>
      <c r="O13" s="151"/>
    </row>
    <row r="14" spans="2:15" ht="21.95" customHeight="1">
      <c r="B14" s="16"/>
      <c r="C14" s="16"/>
      <c r="D14" s="152"/>
      <c r="E14" s="81">
        <v>3</v>
      </c>
      <c r="F14" s="91" t="s">
        <v>81</v>
      </c>
      <c r="G14" s="105">
        <v>35</v>
      </c>
      <c r="H14" s="82">
        <v>6</v>
      </c>
      <c r="I14" s="151"/>
      <c r="J14" s="7"/>
      <c r="K14" s="152"/>
      <c r="L14" s="81">
        <v>3</v>
      </c>
      <c r="M14" s="91" t="s">
        <v>332</v>
      </c>
      <c r="N14" s="82">
        <v>35</v>
      </c>
      <c r="O14" s="151"/>
    </row>
    <row r="15" spans="2:15" ht="21.95" customHeight="1">
      <c r="B15" s="16"/>
      <c r="C15" s="16"/>
      <c r="D15" s="152"/>
      <c r="E15" s="81">
        <v>4</v>
      </c>
      <c r="F15" s="106" t="s">
        <v>384</v>
      </c>
      <c r="G15" s="87">
        <v>35</v>
      </c>
      <c r="H15" s="101">
        <v>5</v>
      </c>
      <c r="I15" s="151"/>
      <c r="J15" s="7"/>
      <c r="K15" s="152"/>
      <c r="L15" s="81">
        <v>4</v>
      </c>
      <c r="M15" s="106" t="s">
        <v>385</v>
      </c>
      <c r="N15" s="101">
        <v>35</v>
      </c>
      <c r="O15" s="151"/>
    </row>
    <row r="16" spans="2:15" ht="21.95" customHeight="1">
      <c r="B16" s="16"/>
      <c r="C16" s="16"/>
      <c r="D16" s="152"/>
      <c r="E16" s="81">
        <v>5</v>
      </c>
      <c r="F16" s="106" t="s">
        <v>74</v>
      </c>
      <c r="G16" s="87">
        <v>34</v>
      </c>
      <c r="H16" s="101">
        <v>4</v>
      </c>
      <c r="I16" s="151"/>
      <c r="J16" s="7"/>
      <c r="K16" s="152"/>
      <c r="L16" s="81">
        <v>5</v>
      </c>
      <c r="M16" s="106" t="s">
        <v>330</v>
      </c>
      <c r="N16" s="101">
        <v>34</v>
      </c>
      <c r="O16" s="151"/>
    </row>
    <row r="17" spans="2:15" ht="21.95" customHeight="1">
      <c r="B17" s="16"/>
      <c r="C17" s="16"/>
      <c r="D17" s="152"/>
      <c r="E17" s="81">
        <v>6</v>
      </c>
      <c r="F17" s="425" t="s">
        <v>32</v>
      </c>
      <c r="G17" s="426">
        <v>34</v>
      </c>
      <c r="H17" s="427">
        <v>2</v>
      </c>
      <c r="I17" s="151"/>
      <c r="J17" s="7"/>
      <c r="K17" s="152"/>
      <c r="L17" s="81">
        <v>6</v>
      </c>
      <c r="M17" s="425" t="s">
        <v>386</v>
      </c>
      <c r="N17" s="427">
        <v>34</v>
      </c>
      <c r="O17" s="151"/>
    </row>
    <row r="18" spans="2:15" ht="21.95" customHeight="1" thickBot="1">
      <c r="B18" s="16"/>
      <c r="C18" s="16"/>
      <c r="D18" s="152"/>
      <c r="E18" s="85">
        <v>7</v>
      </c>
      <c r="F18" s="279" t="s">
        <v>48</v>
      </c>
      <c r="G18" s="102">
        <v>33</v>
      </c>
      <c r="H18" s="353">
        <v>1</v>
      </c>
      <c r="I18" s="151"/>
      <c r="J18" s="7"/>
      <c r="K18" s="152"/>
      <c r="L18" s="85">
        <v>7</v>
      </c>
      <c r="M18" s="279" t="s">
        <v>387</v>
      </c>
      <c r="N18" s="353">
        <v>33</v>
      </c>
      <c r="O18" s="151"/>
    </row>
    <row r="19" spans="2:15" ht="8.25" customHeight="1" thickBot="1">
      <c r="D19" s="153"/>
      <c r="E19" s="154"/>
      <c r="F19" s="154"/>
      <c r="G19" s="154"/>
      <c r="H19" s="154"/>
      <c r="I19" s="155"/>
      <c r="K19" s="153"/>
      <c r="L19" s="154"/>
      <c r="M19" s="154"/>
      <c r="N19" s="154"/>
      <c r="O19" s="155"/>
    </row>
    <row r="20" spans="2:15" ht="15.75" thickTop="1">
      <c r="D20" s="676"/>
      <c r="E20" s="677"/>
      <c r="F20" s="677"/>
      <c r="G20" s="677"/>
      <c r="H20" s="677"/>
      <c r="I20" s="677"/>
    </row>
    <row r="21" spans="2:15" ht="15" customHeight="1">
      <c r="D21" s="690"/>
      <c r="E21" s="690"/>
      <c r="F21" s="690"/>
      <c r="G21" s="690"/>
      <c r="H21" s="690"/>
      <c r="I21" s="690"/>
      <c r="J21" s="690"/>
    </row>
    <row r="22" spans="2:15" ht="15">
      <c r="D22" s="267" t="s">
        <v>434</v>
      </c>
      <c r="E22" s="97"/>
      <c r="F22" s="233"/>
      <c r="H22" s="233"/>
      <c r="I22" s="233"/>
      <c r="J22" s="94"/>
    </row>
    <row r="23" spans="2:15" ht="15">
      <c r="C23" s="96"/>
      <c r="D23" s="97"/>
      <c r="F23" s="97"/>
      <c r="G23" s="97"/>
      <c r="H23" s="97"/>
      <c r="I23" s="94"/>
      <c r="J23" s="94"/>
    </row>
    <row r="24" spans="2:15" ht="18">
      <c r="E24" s="234"/>
      <c r="F24" s="19"/>
      <c r="G24" s="19"/>
      <c r="H24" s="19"/>
      <c r="I24" s="17"/>
      <c r="J24" s="17"/>
    </row>
    <row r="25" spans="2:15" ht="18" customHeight="1">
      <c r="E25" s="95"/>
      <c r="F25" s="19"/>
      <c r="G25" s="19"/>
      <c r="H25" s="19"/>
      <c r="I25" s="17"/>
      <c r="J25" s="17"/>
    </row>
    <row r="26" spans="2:15" ht="18" customHeight="1">
      <c r="E26" s="95"/>
      <c r="F26" s="18"/>
      <c r="G26" s="18"/>
      <c r="H26" s="18"/>
      <c r="I26" s="17"/>
      <c r="J26" s="17"/>
    </row>
    <row r="27" spans="2:15" ht="18" customHeight="1">
      <c r="E27" s="17"/>
      <c r="F27" s="18"/>
      <c r="G27" s="18"/>
      <c r="H27" s="18"/>
      <c r="I27" s="17"/>
      <c r="J27" s="17"/>
    </row>
    <row r="28" spans="2:15" ht="18" customHeight="1">
      <c r="E28" s="17"/>
      <c r="F28" s="17"/>
      <c r="G28" s="17"/>
      <c r="H28" s="17"/>
      <c r="I28" s="17"/>
      <c r="J28" s="17"/>
    </row>
    <row r="29" spans="2:15" ht="18" customHeight="1">
      <c r="E29" s="17"/>
      <c r="F29" s="17" t="s">
        <v>86</v>
      </c>
      <c r="G29" s="17"/>
      <c r="H29" s="17"/>
      <c r="I29" s="17"/>
      <c r="J29" s="17"/>
    </row>
    <row r="30" spans="2:15" ht="18" customHeight="1">
      <c r="E30" s="17"/>
      <c r="F30" s="17"/>
      <c r="G30" s="17"/>
      <c r="H30" s="17"/>
      <c r="I30" s="17"/>
      <c r="J30" s="17"/>
    </row>
    <row r="31" spans="2:15" ht="18" customHeight="1">
      <c r="E31" s="17"/>
      <c r="F31" s="17"/>
      <c r="G31" s="17"/>
      <c r="H31" s="17"/>
      <c r="I31" s="17"/>
      <c r="J31" s="17"/>
    </row>
    <row r="32" spans="2:15" ht="18" customHeight="1">
      <c r="E32" s="17"/>
      <c r="F32" s="17"/>
      <c r="G32" s="17"/>
      <c r="H32" s="17"/>
      <c r="I32" s="17"/>
      <c r="J32" s="17"/>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sheetData>
  <mergeCells count="9">
    <mergeCell ref="D20:I20"/>
    <mergeCell ref="D21:J21"/>
    <mergeCell ref="B3:E3"/>
    <mergeCell ref="D5:I5"/>
    <mergeCell ref="K5:O5"/>
    <mergeCell ref="B7:C7"/>
    <mergeCell ref="B9:C9"/>
    <mergeCell ref="B10:C10"/>
    <mergeCell ref="B11:C11"/>
  </mergeCells>
  <pageMargins left="1.3779527559055118" right="0" top="1.3779527559055118" bottom="0.98425196850393704" header="0.51181102362204722" footer="0.51181102362204722"/>
  <pageSetup paperSize="9" scale="140"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0"/>
  <sheetViews>
    <sheetView showGridLines="0" tabSelected="1" topLeftCell="B4" workbookViewId="0">
      <selection activeCell="F27" sqref="F27"/>
    </sheetView>
  </sheetViews>
  <sheetFormatPr defaultRowHeight="12.75"/>
  <cols>
    <col min="1" max="2" width="9.140625" style="8" customWidth="1"/>
    <col min="3" max="3" width="15.42578125" style="8" customWidth="1"/>
    <col min="4" max="4" width="1.42578125" style="8" customWidth="1"/>
    <col min="5" max="5" width="7.85546875" style="8" customWidth="1"/>
    <col min="6" max="6" width="28.28515625" style="8" customWidth="1"/>
    <col min="7" max="7" width="7.85546875" style="8" customWidth="1"/>
    <col min="8" max="8" width="10.5703125" style="8" bestFit="1" customWidth="1"/>
    <col min="9" max="9" width="1.42578125" style="8" customWidth="1"/>
    <col min="10" max="10" width="7.7109375" style="8" customWidth="1"/>
    <col min="11" max="16384" width="9.140625" style="8"/>
  </cols>
  <sheetData>
    <row r="4" spans="2:10">
      <c r="B4" s="6"/>
      <c r="C4" s="6"/>
      <c r="D4" s="7"/>
      <c r="E4" s="7"/>
      <c r="F4" s="7"/>
      <c r="G4" s="6"/>
      <c r="H4" s="6"/>
      <c r="I4" s="7"/>
    </row>
    <row r="5" spans="2:10" ht="15.75" thickBot="1">
      <c r="B5" s="678"/>
      <c r="C5" s="678"/>
      <c r="D5" s="679"/>
      <c r="E5" s="679"/>
      <c r="F5" s="7"/>
      <c r="G5" s="678"/>
      <c r="H5" s="678"/>
      <c r="I5" s="680"/>
    </row>
    <row r="6" spans="2:10" ht="8.25" customHeight="1" thickTop="1">
      <c r="B6" s="609"/>
      <c r="C6" s="609"/>
      <c r="D6" s="146" t="s">
        <v>72</v>
      </c>
      <c r="E6" s="147"/>
      <c r="F6" s="147"/>
      <c r="G6" s="147"/>
      <c r="H6" s="148"/>
      <c r="I6" s="149"/>
      <c r="J6" s="7"/>
    </row>
    <row r="7" spans="2:10" ht="15.75">
      <c r="B7" s="10"/>
      <c r="C7" s="11"/>
      <c r="D7" s="681" t="s">
        <v>2</v>
      </c>
      <c r="E7" s="678"/>
      <c r="F7" s="678"/>
      <c r="G7" s="678"/>
      <c r="H7" s="680"/>
      <c r="I7" s="682"/>
      <c r="J7" s="7"/>
    </row>
    <row r="8" spans="2:10" ht="2.25" customHeight="1" thickBot="1">
      <c r="B8" s="11"/>
      <c r="C8" s="11"/>
      <c r="D8" s="150"/>
      <c r="E8" s="51"/>
      <c r="F8" s="51"/>
      <c r="G8" s="51"/>
      <c r="H8" s="11"/>
      <c r="I8" s="151"/>
      <c r="J8" s="7"/>
    </row>
    <row r="9" spans="2:10" ht="24" customHeight="1" thickBot="1">
      <c r="B9" s="11"/>
      <c r="C9" s="11"/>
      <c r="D9" s="150"/>
      <c r="E9" s="683" t="s">
        <v>78</v>
      </c>
      <c r="F9" s="684"/>
      <c r="G9" s="684"/>
      <c r="H9" s="685"/>
      <c r="I9" s="151"/>
      <c r="J9" s="7"/>
    </row>
    <row r="10" spans="2:10" ht="22.5" customHeight="1">
      <c r="B10" s="686"/>
      <c r="C10" s="686"/>
      <c r="D10" s="152"/>
      <c r="E10" s="12" t="s">
        <v>6</v>
      </c>
      <c r="F10" s="13" t="s">
        <v>372</v>
      </c>
      <c r="G10" s="14"/>
      <c r="H10" s="14"/>
      <c r="I10" s="151"/>
      <c r="J10" s="7"/>
    </row>
    <row r="11" spans="2:10" ht="3.75" customHeight="1">
      <c r="B11" s="15"/>
      <c r="C11" s="15"/>
      <c r="D11" s="152"/>
      <c r="E11" s="14"/>
      <c r="F11" s="14"/>
      <c r="G11" s="14"/>
      <c r="H11" s="14"/>
      <c r="I11" s="151"/>
      <c r="J11" s="7"/>
    </row>
    <row r="12" spans="2:10" ht="15">
      <c r="B12" s="687"/>
      <c r="C12" s="687"/>
      <c r="D12" s="152"/>
      <c r="E12" s="12" t="s">
        <v>1</v>
      </c>
      <c r="F12" s="14" t="s">
        <v>5</v>
      </c>
      <c r="G12" s="14"/>
      <c r="H12" s="25"/>
      <c r="I12" s="151"/>
      <c r="J12" s="7"/>
    </row>
    <row r="13" spans="2:10" ht="9.75" customHeight="1" thickBot="1">
      <c r="B13" s="688"/>
      <c r="C13" s="688"/>
      <c r="D13" s="152"/>
      <c r="E13" s="14"/>
      <c r="F13" s="14"/>
      <c r="G13" s="14"/>
      <c r="H13" s="25"/>
      <c r="I13" s="151"/>
      <c r="J13" s="7"/>
    </row>
    <row r="14" spans="2:10" ht="21.95" customHeight="1" thickBot="1">
      <c r="B14" s="688"/>
      <c r="C14" s="688"/>
      <c r="D14" s="152"/>
      <c r="E14" s="52" t="s">
        <v>0</v>
      </c>
      <c r="F14" s="90" t="s">
        <v>3</v>
      </c>
      <c r="G14" s="84" t="s">
        <v>4</v>
      </c>
      <c r="H14" s="53" t="s">
        <v>313</v>
      </c>
      <c r="I14" s="151"/>
      <c r="J14" s="7"/>
    </row>
    <row r="15" spans="2:10" ht="21.95" customHeight="1">
      <c r="B15" s="610"/>
      <c r="C15" s="610"/>
      <c r="D15" s="152"/>
      <c r="E15" s="88">
        <v>1</v>
      </c>
      <c r="F15" s="92"/>
      <c r="G15" s="104"/>
      <c r="H15" s="89"/>
      <c r="I15" s="151"/>
      <c r="J15" s="7"/>
    </row>
    <row r="16" spans="2:10" ht="21.95" customHeight="1">
      <c r="B16" s="610"/>
      <c r="C16" s="610"/>
      <c r="D16" s="152"/>
      <c r="E16" s="81">
        <v>2</v>
      </c>
      <c r="F16" s="91"/>
      <c r="G16" s="105"/>
      <c r="H16" s="82"/>
      <c r="I16" s="151"/>
      <c r="J16" s="7"/>
    </row>
    <row r="17" spans="2:10" ht="21.95" customHeight="1" thickBot="1">
      <c r="B17" s="610"/>
      <c r="C17" s="610"/>
      <c r="D17" s="152"/>
      <c r="E17" s="351">
        <v>3</v>
      </c>
      <c r="F17" s="279"/>
      <c r="G17" s="352"/>
      <c r="H17" s="353"/>
      <c r="I17" s="151"/>
      <c r="J17" s="7"/>
    </row>
    <row r="18" spans="2:10" ht="8.25" customHeight="1" thickBot="1">
      <c r="D18" s="153"/>
      <c r="E18" s="154"/>
      <c r="F18" s="154"/>
      <c r="G18" s="154"/>
      <c r="H18" s="154"/>
      <c r="I18" s="155"/>
    </row>
    <row r="19" spans="2:10" ht="15.75" thickTop="1">
      <c r="D19" s="676"/>
      <c r="E19" s="677"/>
      <c r="F19" s="677"/>
      <c r="G19" s="677"/>
      <c r="H19" s="677"/>
      <c r="I19" s="677"/>
      <c r="J19" s="17"/>
    </row>
    <row r="20" spans="2:10" ht="15">
      <c r="D20" s="676"/>
      <c r="E20" s="677"/>
      <c r="F20" s="677"/>
      <c r="G20" s="677"/>
      <c r="H20" s="677"/>
      <c r="I20" s="677"/>
      <c r="J20" s="17"/>
    </row>
    <row r="21" spans="2:10" ht="18">
      <c r="E21" s="19"/>
      <c r="F21" s="19"/>
      <c r="G21" s="5"/>
      <c r="H21" s="4"/>
      <c r="I21" s="17"/>
      <c r="J21" s="17"/>
    </row>
    <row r="22" spans="2:10" ht="18">
      <c r="E22" s="18"/>
      <c r="F22" s="19"/>
      <c r="G22" s="5"/>
      <c r="H22" s="2"/>
      <c r="I22" s="17"/>
      <c r="J22" s="17"/>
    </row>
    <row r="23" spans="2:10" ht="18">
      <c r="E23" s="18"/>
      <c r="F23" s="19"/>
      <c r="G23" s="44"/>
      <c r="H23" s="2"/>
      <c r="I23" s="17"/>
      <c r="J23" s="17"/>
    </row>
    <row r="24" spans="2:10" ht="18">
      <c r="E24" s="17"/>
      <c r="F24" s="18"/>
      <c r="G24" s="5"/>
      <c r="H24" s="2"/>
      <c r="I24" s="17"/>
      <c r="J24" s="17"/>
    </row>
    <row r="25" spans="2:10" ht="18">
      <c r="E25" s="17"/>
      <c r="F25" s="18"/>
      <c r="G25" s="5"/>
      <c r="H25" s="2"/>
      <c r="I25" s="17"/>
      <c r="J25" s="17"/>
    </row>
    <row r="26" spans="2:10" ht="18">
      <c r="E26" s="17"/>
      <c r="F26" s="17"/>
      <c r="G26" s="5"/>
      <c r="H26" s="4"/>
      <c r="I26" s="17"/>
      <c r="J26" s="17"/>
    </row>
    <row r="27" spans="2:10" ht="18">
      <c r="E27" s="17"/>
      <c r="F27" s="17"/>
      <c r="G27" s="5"/>
      <c r="H27" s="4"/>
      <c r="I27" s="17"/>
      <c r="J27" s="17"/>
    </row>
    <row r="28" spans="2:10">
      <c r="E28" s="17"/>
      <c r="F28" s="17"/>
      <c r="G28" s="17"/>
      <c r="H28" s="17"/>
      <c r="I28" s="17"/>
      <c r="J28" s="17"/>
    </row>
    <row r="29" spans="2:10">
      <c r="E29" s="17"/>
      <c r="F29" s="17"/>
      <c r="G29" s="17"/>
      <c r="H29" s="17"/>
      <c r="I29" s="17"/>
      <c r="J29" s="17"/>
    </row>
    <row r="30" spans="2:10">
      <c r="E30" s="17"/>
      <c r="F30" s="17"/>
      <c r="G30" s="17"/>
      <c r="H30" s="17"/>
      <c r="I30" s="17"/>
      <c r="J30" s="17"/>
    </row>
  </sheetData>
  <mergeCells count="10">
    <mergeCell ref="B13:C13"/>
    <mergeCell ref="B14:C14"/>
    <mergeCell ref="D19:I19"/>
    <mergeCell ref="D20:I20"/>
    <mergeCell ref="B5:E5"/>
    <mergeCell ref="G5:I5"/>
    <mergeCell ref="D7:I7"/>
    <mergeCell ref="E9:H9"/>
    <mergeCell ref="B10:C10"/>
    <mergeCell ref="B12:C12"/>
  </mergeCells>
  <pageMargins left="1.3779527559055118" right="0.19685039370078741" top="1.3779527559055118" bottom="0.98425196850393704" header="0.51181102362204722" footer="0.51181102362204722"/>
  <pageSetup paperSize="9" scale="14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3"/>
  <sheetViews>
    <sheetView showGridLines="0" workbookViewId="0">
      <selection activeCell="C24" sqref="C24"/>
    </sheetView>
  </sheetViews>
  <sheetFormatPr defaultRowHeight="12.75"/>
  <cols>
    <col min="1" max="2" width="9.140625" style="8" customWidth="1"/>
    <col min="3" max="3" width="15.42578125" style="8" customWidth="1"/>
    <col min="4" max="4" width="1.42578125" style="8" customWidth="1"/>
    <col min="5" max="5" width="7.85546875" style="8" customWidth="1"/>
    <col min="6" max="6" width="53.5703125" style="8" customWidth="1"/>
    <col min="7" max="7" width="9.42578125" style="8" customWidth="1"/>
    <col min="8" max="8" width="7.7109375" style="8" customWidth="1"/>
    <col min="9" max="9" width="8.85546875" style="8" customWidth="1"/>
    <col min="10" max="10" width="1.42578125" style="8" customWidth="1"/>
    <col min="11" max="11" width="3" style="8" customWidth="1"/>
    <col min="12" max="12" width="2.42578125" style="8" customWidth="1"/>
    <col min="13" max="13" width="9.140625" style="8"/>
    <col min="14" max="14" width="37.140625" style="8" customWidth="1"/>
    <col min="15" max="15" width="9.140625" style="8"/>
    <col min="16" max="16" width="2" style="8" customWidth="1"/>
    <col min="17" max="16384" width="9.140625" style="8"/>
  </cols>
  <sheetData>
    <row r="2" spans="2:16">
      <c r="B2" s="6"/>
      <c r="C2" s="6"/>
      <c r="D2" s="7"/>
      <c r="E2" s="7"/>
      <c r="F2" s="7"/>
      <c r="G2" s="7"/>
      <c r="H2" s="7"/>
      <c r="I2" s="7"/>
      <c r="J2" s="7"/>
    </row>
    <row r="3" spans="2:16" ht="15.75" thickBot="1">
      <c r="B3" s="678"/>
      <c r="C3" s="678"/>
      <c r="D3" s="679"/>
      <c r="E3" s="679"/>
      <c r="F3" s="7"/>
      <c r="G3" s="7"/>
      <c r="H3" s="7"/>
      <c r="I3" s="7"/>
      <c r="J3" s="86"/>
    </row>
    <row r="4" spans="2:16" ht="8.25" customHeight="1" thickTop="1">
      <c r="B4" s="9"/>
      <c r="C4" s="9"/>
      <c r="D4" s="146"/>
      <c r="E4" s="147"/>
      <c r="F4" s="147"/>
      <c r="G4" s="147"/>
      <c r="H4" s="147"/>
      <c r="I4" s="147"/>
      <c r="J4" s="149"/>
      <c r="K4" s="7"/>
      <c r="L4" s="146"/>
      <c r="M4" s="147"/>
      <c r="N4" s="147"/>
      <c r="O4" s="147"/>
      <c r="P4" s="149"/>
    </row>
    <row r="5" spans="2:16" ht="15.75">
      <c r="B5" s="10"/>
      <c r="C5" s="11"/>
      <c r="D5" s="681" t="s">
        <v>2</v>
      </c>
      <c r="E5" s="678"/>
      <c r="F5" s="678"/>
      <c r="G5" s="678"/>
      <c r="H5" s="678"/>
      <c r="I5" s="678"/>
      <c r="J5" s="682"/>
      <c r="K5" s="7"/>
      <c r="L5" s="681" t="s">
        <v>2</v>
      </c>
      <c r="M5" s="678"/>
      <c r="N5" s="678"/>
      <c r="O5" s="678"/>
      <c r="P5" s="682"/>
    </row>
    <row r="6" spans="2:16" ht="2.25" customHeight="1">
      <c r="B6" s="11"/>
      <c r="C6" s="11"/>
      <c r="D6" s="150"/>
      <c r="E6" s="51"/>
      <c r="F6" s="51"/>
      <c r="G6" s="51"/>
      <c r="H6" s="51"/>
      <c r="I6" s="51"/>
      <c r="J6" s="151"/>
      <c r="K6" s="7"/>
      <c r="L6" s="150"/>
      <c r="M6" s="51"/>
      <c r="N6" s="51"/>
      <c r="O6" s="51"/>
      <c r="P6" s="151"/>
    </row>
    <row r="7" spans="2:16" ht="22.5" customHeight="1">
      <c r="B7" s="686"/>
      <c r="C7" s="686"/>
      <c r="D7" s="152"/>
      <c r="E7" s="12" t="s">
        <v>6</v>
      </c>
      <c r="F7" s="13" t="s">
        <v>423</v>
      </c>
      <c r="G7" s="13"/>
      <c r="H7" s="13"/>
      <c r="I7" s="13"/>
      <c r="J7" s="151"/>
      <c r="K7" s="7"/>
      <c r="L7" s="152"/>
      <c r="M7" s="12" t="s">
        <v>6</v>
      </c>
      <c r="N7" s="13" t="s">
        <v>218</v>
      </c>
      <c r="O7" s="13"/>
      <c r="P7" s="151"/>
    </row>
    <row r="8" spans="2:16" ht="3.75" customHeight="1">
      <c r="B8" s="15"/>
      <c r="C8" s="15"/>
      <c r="D8" s="152"/>
      <c r="E8" s="14"/>
      <c r="F8" s="14"/>
      <c r="G8" s="14"/>
      <c r="H8" s="14"/>
      <c r="I8" s="14"/>
      <c r="J8" s="151"/>
      <c r="K8" s="7"/>
      <c r="L8" s="152"/>
      <c r="M8" s="14"/>
      <c r="N8" s="14"/>
      <c r="O8" s="14"/>
      <c r="P8" s="151"/>
    </row>
    <row r="9" spans="2:16" ht="16.5" customHeight="1">
      <c r="B9" s="15"/>
      <c r="C9" s="15"/>
      <c r="D9" s="152"/>
      <c r="E9" s="14" t="s">
        <v>420</v>
      </c>
      <c r="F9" s="14"/>
      <c r="G9" s="14"/>
      <c r="H9" s="14"/>
      <c r="I9" s="14"/>
      <c r="J9" s="151"/>
      <c r="K9" s="7"/>
      <c r="L9" s="152"/>
      <c r="M9" s="14"/>
      <c r="N9" s="14"/>
      <c r="O9" s="14"/>
      <c r="P9" s="151"/>
    </row>
    <row r="10" spans="2:16" ht="20.25" customHeight="1">
      <c r="B10" s="687"/>
      <c r="C10" s="691"/>
      <c r="D10" s="152"/>
      <c r="E10" s="12" t="s">
        <v>1</v>
      </c>
      <c r="F10" s="14" t="s">
        <v>419</v>
      </c>
      <c r="G10" s="14"/>
      <c r="H10" s="14"/>
      <c r="I10" s="14"/>
      <c r="J10" s="151"/>
      <c r="K10" s="7"/>
      <c r="L10" s="152"/>
      <c r="M10" s="12" t="s">
        <v>1</v>
      </c>
      <c r="N10" s="14" t="s">
        <v>219</v>
      </c>
      <c r="O10" s="14"/>
      <c r="P10" s="151"/>
    </row>
    <row r="11" spans="2:16" ht="9.75" customHeight="1" thickBot="1">
      <c r="B11" s="688"/>
      <c r="C11" s="688"/>
      <c r="D11" s="152"/>
      <c r="E11" s="14"/>
      <c r="F11" s="14"/>
      <c r="G11" s="14"/>
      <c r="H11" s="14"/>
      <c r="I11" s="14"/>
      <c r="J11" s="151"/>
      <c r="K11" s="7"/>
      <c r="L11" s="152"/>
      <c r="M11" s="14"/>
      <c r="N11" s="14"/>
      <c r="O11" s="14"/>
      <c r="P11" s="151"/>
    </row>
    <row r="12" spans="2:16" ht="22.5" customHeight="1" thickBot="1">
      <c r="B12" s="688"/>
      <c r="C12" s="688"/>
      <c r="D12" s="152"/>
      <c r="E12" s="608" t="s">
        <v>0</v>
      </c>
      <c r="F12" s="90" t="s">
        <v>8</v>
      </c>
      <c r="G12" s="98" t="s">
        <v>316</v>
      </c>
      <c r="H12" s="98" t="s">
        <v>421</v>
      </c>
      <c r="I12" s="231" t="s">
        <v>422</v>
      </c>
      <c r="J12" s="173"/>
      <c r="K12" s="15"/>
      <c r="L12" s="152"/>
      <c r="M12" s="52" t="s">
        <v>0</v>
      </c>
      <c r="N12" s="90" t="s">
        <v>76</v>
      </c>
      <c r="O12" s="98" t="s">
        <v>217</v>
      </c>
      <c r="P12" s="173"/>
    </row>
    <row r="13" spans="2:16" ht="22.5" customHeight="1" thickBot="1">
      <c r="B13" s="16"/>
      <c r="C13" s="16"/>
      <c r="D13" s="152"/>
      <c r="E13" s="607">
        <v>1</v>
      </c>
      <c r="F13" s="602"/>
      <c r="G13" s="603"/>
      <c r="H13" s="603"/>
      <c r="I13" s="604"/>
      <c r="J13" s="173"/>
      <c r="K13" s="15"/>
      <c r="L13" s="152"/>
      <c r="M13" s="601"/>
      <c r="N13" s="602"/>
      <c r="O13" s="605"/>
      <c r="P13" s="173"/>
    </row>
    <row r="14" spans="2:16" ht="22.5" customHeight="1" thickBot="1">
      <c r="B14" s="16"/>
      <c r="C14" s="16"/>
      <c r="D14" s="152"/>
      <c r="E14" s="100">
        <v>2</v>
      </c>
      <c r="F14" s="87"/>
      <c r="G14" s="87"/>
      <c r="H14" s="131"/>
      <c r="I14" s="606"/>
      <c r="J14" s="173"/>
      <c r="K14" s="15"/>
      <c r="L14" s="152"/>
      <c r="M14" s="601"/>
      <c r="N14" s="602"/>
      <c r="O14" s="605"/>
      <c r="P14" s="173"/>
    </row>
    <row r="15" spans="2:16" ht="22.5" customHeight="1" thickBot="1">
      <c r="B15" s="16"/>
      <c r="C15" s="16"/>
      <c r="D15" s="152"/>
      <c r="E15" s="100">
        <v>3</v>
      </c>
      <c r="F15" s="87"/>
      <c r="G15" s="87"/>
      <c r="H15" s="131"/>
      <c r="I15" s="606"/>
      <c r="J15" s="173"/>
      <c r="K15" s="15"/>
      <c r="L15" s="152"/>
      <c r="M15" s="601"/>
      <c r="N15" s="602"/>
      <c r="O15" s="605"/>
      <c r="P15" s="173"/>
    </row>
    <row r="16" spans="2:16" ht="22.5" customHeight="1" thickBot="1">
      <c r="B16" s="16"/>
      <c r="C16" s="16"/>
      <c r="D16" s="152"/>
      <c r="E16" s="100">
        <v>4</v>
      </c>
      <c r="F16" s="87"/>
      <c r="G16" s="87"/>
      <c r="H16" s="131"/>
      <c r="I16" s="606"/>
      <c r="J16" s="173"/>
      <c r="K16" s="15"/>
      <c r="L16" s="152"/>
      <c r="M16" s="601"/>
      <c r="N16" s="602"/>
      <c r="O16" s="605"/>
      <c r="P16" s="173"/>
    </row>
    <row r="17" spans="2:16" ht="22.5" customHeight="1" thickBot="1">
      <c r="B17" s="16"/>
      <c r="C17" s="16"/>
      <c r="D17" s="152"/>
      <c r="E17" s="414">
        <v>5</v>
      </c>
      <c r="F17" s="87"/>
      <c r="G17" s="87"/>
      <c r="H17" s="131"/>
      <c r="I17" s="606"/>
      <c r="J17" s="173"/>
      <c r="K17" s="15"/>
      <c r="L17" s="152"/>
      <c r="M17" s="601"/>
      <c r="N17" s="602"/>
      <c r="O17" s="605"/>
      <c r="P17" s="173"/>
    </row>
    <row r="18" spans="2:16" ht="22.5" customHeight="1" thickBot="1">
      <c r="B18" s="16"/>
      <c r="C18" s="16"/>
      <c r="D18" s="152"/>
      <c r="E18" s="100">
        <v>6</v>
      </c>
      <c r="F18" s="87"/>
      <c r="G18" s="87"/>
      <c r="H18" s="131"/>
      <c r="I18" s="606"/>
      <c r="J18" s="173"/>
      <c r="K18" s="15"/>
      <c r="L18" s="152"/>
      <c r="M18" s="601"/>
      <c r="N18" s="602"/>
      <c r="O18" s="605"/>
      <c r="P18" s="173"/>
    </row>
    <row r="19" spans="2:16" ht="22.5" customHeight="1" thickBot="1">
      <c r="B19" s="16"/>
      <c r="C19" s="16"/>
      <c r="D19" s="152"/>
      <c r="E19" s="414">
        <v>7</v>
      </c>
      <c r="F19" s="87"/>
      <c r="G19" s="87"/>
      <c r="H19" s="131"/>
      <c r="I19" s="606"/>
      <c r="J19" s="173"/>
      <c r="K19" s="15"/>
      <c r="L19" s="152"/>
      <c r="M19" s="601"/>
      <c r="N19" s="602"/>
      <c r="O19" s="605"/>
      <c r="P19" s="173"/>
    </row>
    <row r="20" spans="2:16" ht="21.95" customHeight="1">
      <c r="B20" s="16"/>
      <c r="C20" s="16"/>
      <c r="D20" s="152"/>
      <c r="E20" s="100">
        <v>8</v>
      </c>
      <c r="F20" s="91"/>
      <c r="G20" s="105"/>
      <c r="H20" s="105"/>
      <c r="I20" s="82"/>
      <c r="J20" s="151"/>
      <c r="K20" s="7"/>
      <c r="L20" s="152"/>
      <c r="M20" s="88"/>
      <c r="N20" s="92"/>
      <c r="O20" s="89"/>
      <c r="P20" s="151"/>
    </row>
    <row r="21" spans="2:16" ht="21.95" customHeight="1">
      <c r="B21" s="16"/>
      <c r="C21" s="16"/>
      <c r="D21" s="152"/>
      <c r="E21" s="414">
        <v>9</v>
      </c>
      <c r="F21" s="91"/>
      <c r="G21" s="105"/>
      <c r="H21" s="105"/>
      <c r="I21" s="82"/>
      <c r="J21" s="151"/>
      <c r="K21" s="7"/>
      <c r="L21" s="152"/>
      <c r="M21" s="81"/>
      <c r="N21" s="91"/>
      <c r="O21" s="82"/>
      <c r="P21" s="151"/>
    </row>
    <row r="22" spans="2:16" ht="21.95" customHeight="1">
      <c r="B22" s="16"/>
      <c r="C22" s="16"/>
      <c r="D22" s="152"/>
      <c r="E22" s="100">
        <v>10</v>
      </c>
      <c r="F22" s="91"/>
      <c r="G22" s="105"/>
      <c r="H22" s="105"/>
      <c r="I22" s="82"/>
      <c r="J22" s="151"/>
      <c r="K22" s="7"/>
      <c r="L22" s="152"/>
      <c r="M22" s="81"/>
      <c r="N22" s="91"/>
      <c r="O22" s="82"/>
      <c r="P22" s="151"/>
    </row>
    <row r="23" spans="2:16" ht="21.95" customHeight="1">
      <c r="B23" s="16"/>
      <c r="C23" s="16"/>
      <c r="D23" s="152"/>
      <c r="E23" s="414">
        <v>11</v>
      </c>
      <c r="F23" s="91"/>
      <c r="G23" s="105"/>
      <c r="H23" s="105"/>
      <c r="I23" s="82"/>
      <c r="J23" s="151"/>
      <c r="K23" s="7"/>
      <c r="L23" s="152"/>
      <c r="M23" s="81"/>
      <c r="N23" s="91"/>
      <c r="O23" s="82"/>
      <c r="P23" s="151"/>
    </row>
    <row r="24" spans="2:16" ht="21.95" customHeight="1">
      <c r="B24" s="16"/>
      <c r="C24" s="16"/>
      <c r="D24" s="152"/>
      <c r="E24" s="100">
        <v>12</v>
      </c>
      <c r="F24" s="91"/>
      <c r="G24" s="105"/>
      <c r="H24" s="105"/>
      <c r="I24" s="82"/>
      <c r="J24" s="151"/>
      <c r="K24" s="7"/>
      <c r="L24" s="152"/>
      <c r="M24" s="81"/>
      <c r="N24" s="91"/>
      <c r="O24" s="82"/>
      <c r="P24" s="151"/>
    </row>
    <row r="25" spans="2:16" ht="21.95" customHeight="1">
      <c r="B25" s="16"/>
      <c r="C25" s="16"/>
      <c r="D25" s="152"/>
      <c r="E25" s="414">
        <v>13</v>
      </c>
      <c r="F25" s="91"/>
      <c r="G25" s="105"/>
      <c r="H25" s="105"/>
      <c r="I25" s="82"/>
      <c r="J25" s="151"/>
      <c r="K25" s="7"/>
      <c r="L25" s="152"/>
      <c r="M25" s="81"/>
      <c r="N25" s="91"/>
      <c r="O25" s="82"/>
      <c r="P25" s="151"/>
    </row>
    <row r="26" spans="2:16" ht="21.95" customHeight="1" thickBot="1">
      <c r="B26" s="16"/>
      <c r="C26" s="16"/>
      <c r="D26" s="152"/>
      <c r="E26" s="351">
        <v>14</v>
      </c>
      <c r="F26" s="103"/>
      <c r="G26" s="172"/>
      <c r="H26" s="172"/>
      <c r="I26" s="83"/>
      <c r="J26" s="151"/>
      <c r="K26" s="7"/>
      <c r="L26" s="152"/>
      <c r="M26" s="81"/>
      <c r="N26" s="91"/>
      <c r="O26" s="82"/>
      <c r="P26" s="151"/>
    </row>
    <row r="27" spans="2:16" ht="8.25" customHeight="1" thickBot="1">
      <c r="D27" s="153"/>
      <c r="E27" s="154"/>
      <c r="F27" s="154"/>
      <c r="G27" s="154"/>
      <c r="H27" s="154"/>
      <c r="I27" s="154"/>
      <c r="J27" s="155"/>
      <c r="L27" s="153"/>
      <c r="M27" s="154"/>
      <c r="N27" s="154"/>
      <c r="O27" s="154"/>
      <c r="P27" s="155"/>
    </row>
    <row r="28" spans="2:16" ht="15.75" thickTop="1">
      <c r="D28" s="676"/>
      <c r="E28" s="689"/>
      <c r="F28" s="689"/>
      <c r="G28" s="689"/>
      <c r="H28" s="689"/>
      <c r="I28" s="689"/>
      <c r="J28" s="689"/>
    </row>
    <row r="29" spans="2:16" ht="15">
      <c r="D29" s="270"/>
      <c r="F29" s="233"/>
      <c r="G29" s="233"/>
      <c r="H29" s="233"/>
      <c r="I29" s="233"/>
      <c r="J29" s="233"/>
      <c r="K29" s="94"/>
    </row>
    <row r="30" spans="2:16" ht="15">
      <c r="C30" s="96"/>
      <c r="D30" s="233"/>
      <c r="F30" s="97"/>
      <c r="G30" s="97"/>
      <c r="H30" s="97"/>
      <c r="I30" s="97"/>
      <c r="J30" s="94"/>
      <c r="K30" s="94"/>
    </row>
    <row r="31" spans="2:16" ht="18">
      <c r="E31" s="234"/>
      <c r="F31" s="19"/>
      <c r="G31" s="19"/>
      <c r="H31" s="19"/>
      <c r="I31" s="19"/>
      <c r="J31" s="17"/>
      <c r="K31" s="17"/>
    </row>
    <row r="32" spans="2:16" ht="18" customHeight="1">
      <c r="E32" s="234"/>
      <c r="F32" s="19"/>
      <c r="G32" s="19"/>
      <c r="H32" s="19"/>
      <c r="I32" s="19"/>
      <c r="J32" s="17"/>
      <c r="K32" s="17"/>
    </row>
    <row r="33" spans="5:11" ht="18" customHeight="1">
      <c r="E33" s="234"/>
      <c r="F33" s="18"/>
      <c r="G33" s="18"/>
      <c r="H33" s="18"/>
      <c r="I33" s="18"/>
      <c r="J33" s="17"/>
      <c r="K33" s="17"/>
    </row>
    <row r="34" spans="5:11" ht="18" customHeight="1">
      <c r="E34" s="17"/>
      <c r="G34" s="18"/>
      <c r="H34" s="18"/>
      <c r="I34" s="18"/>
      <c r="J34" s="17"/>
      <c r="K34" s="17"/>
    </row>
    <row r="35" spans="5:11" ht="18" customHeight="1">
      <c r="E35" s="17"/>
      <c r="G35" s="17"/>
      <c r="H35" s="17"/>
      <c r="I35" s="17"/>
      <c r="J35" s="17"/>
      <c r="K35" s="17"/>
    </row>
    <row r="36" spans="5:11" ht="18" customHeight="1">
      <c r="E36" s="17"/>
      <c r="G36" s="17"/>
      <c r="H36" s="17"/>
      <c r="I36" s="17"/>
      <c r="J36" s="17"/>
      <c r="K36" s="17"/>
    </row>
    <row r="37" spans="5:11" ht="18" customHeight="1">
      <c r="E37" s="17"/>
      <c r="F37" s="17"/>
      <c r="G37" s="17"/>
      <c r="H37" s="17"/>
      <c r="I37" s="17"/>
      <c r="J37" s="17"/>
      <c r="K37" s="17"/>
    </row>
    <row r="38" spans="5:11" ht="18" customHeight="1">
      <c r="E38" s="17"/>
      <c r="F38" s="17"/>
      <c r="G38" s="17"/>
      <c r="H38" s="17"/>
      <c r="I38" s="17"/>
      <c r="J38" s="17"/>
      <c r="K38" s="17"/>
    </row>
    <row r="39" spans="5:11" ht="18" customHeight="1">
      <c r="E39" s="17"/>
      <c r="F39" s="18"/>
      <c r="G39" s="17"/>
      <c r="H39" s="17"/>
      <c r="I39" s="17"/>
      <c r="J39" s="17"/>
      <c r="K39" s="17"/>
    </row>
    <row r="40" spans="5:11" ht="18" customHeight="1">
      <c r="F40" s="17"/>
    </row>
    <row r="41" spans="5:11" ht="18" customHeight="1">
      <c r="F41" s="17" t="s">
        <v>86</v>
      </c>
    </row>
    <row r="42" spans="5:11" ht="18" customHeight="1"/>
    <row r="43" spans="5:11" ht="18" customHeight="1"/>
    <row r="44" spans="5:11" ht="18" customHeight="1"/>
    <row r="45" spans="5:11" ht="18" customHeight="1"/>
    <row r="46" spans="5:11" ht="18" customHeight="1"/>
    <row r="47" spans="5:11" ht="18" customHeight="1"/>
    <row r="48" spans="5: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mergeCells count="8">
    <mergeCell ref="D28:J28"/>
    <mergeCell ref="L5:P5"/>
    <mergeCell ref="B3:E3"/>
    <mergeCell ref="D5:J5"/>
    <mergeCell ref="B7:C7"/>
    <mergeCell ref="B10:C10"/>
    <mergeCell ref="B11:C11"/>
    <mergeCell ref="B12:C12"/>
  </mergeCells>
  <pageMargins left="0.39370078740157483" right="0.19685039370078741" top="0" bottom="0" header="0.51181102362204722" footer="0.51181102362204722"/>
  <pageSetup paperSize="9" scale="110"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54"/>
  <sheetViews>
    <sheetView showGridLines="0" topLeftCell="B1" workbookViewId="0">
      <selection activeCell="C15" sqref="C15"/>
    </sheetView>
  </sheetViews>
  <sheetFormatPr defaultRowHeight="12.75"/>
  <cols>
    <col min="1" max="2" width="9.140625" style="8" customWidth="1"/>
    <col min="3" max="3" width="15.42578125" style="8" customWidth="1"/>
    <col min="4" max="4" width="1.42578125" style="8" customWidth="1"/>
    <col min="5" max="5" width="7.85546875" style="8" customWidth="1"/>
    <col min="6" max="6" width="50.42578125" style="8" customWidth="1"/>
    <col min="7" max="7" width="7.7109375" style="8" bestFit="1" customWidth="1"/>
    <col min="8" max="8" width="6.7109375" style="8" bestFit="1" customWidth="1"/>
    <col min="9" max="9" width="1.42578125" style="8" customWidth="1"/>
    <col min="10" max="10" width="3" style="8" customWidth="1"/>
    <col min="11" max="16384" width="9.140625" style="8"/>
  </cols>
  <sheetData>
    <row r="2" spans="2:10">
      <c r="B2" s="6"/>
      <c r="C2" s="6"/>
      <c r="D2" s="7"/>
      <c r="E2" s="7"/>
      <c r="F2" s="7"/>
      <c r="G2" s="7"/>
      <c r="H2" s="7"/>
      <c r="I2" s="7"/>
    </row>
    <row r="3" spans="2:10" ht="15.75" thickBot="1">
      <c r="B3" s="678"/>
      <c r="C3" s="678"/>
      <c r="D3" s="679"/>
      <c r="E3" s="679"/>
      <c r="F3" s="7"/>
      <c r="G3" s="7"/>
      <c r="H3" s="7"/>
      <c r="I3" s="611"/>
    </row>
    <row r="4" spans="2:10" ht="8.25" customHeight="1" thickTop="1">
      <c r="B4" s="609"/>
      <c r="C4" s="609"/>
      <c r="D4" s="146"/>
      <c r="E4" s="147"/>
      <c r="F4" s="147"/>
      <c r="G4" s="147"/>
      <c r="H4" s="147"/>
      <c r="I4" s="149"/>
      <c r="J4" s="7"/>
    </row>
    <row r="5" spans="2:10" ht="15.75">
      <c r="B5" s="10"/>
      <c r="C5" s="11"/>
      <c r="D5" s="681" t="s">
        <v>2</v>
      </c>
      <c r="E5" s="678"/>
      <c r="F5" s="678"/>
      <c r="G5" s="678"/>
      <c r="H5" s="678"/>
      <c r="I5" s="682"/>
      <c r="J5" s="7"/>
    </row>
    <row r="6" spans="2:10" ht="2.25" customHeight="1">
      <c r="B6" s="11"/>
      <c r="C6" s="11"/>
      <c r="D6" s="150"/>
      <c r="E6" s="51"/>
      <c r="F6" s="51"/>
      <c r="G6" s="51"/>
      <c r="H6" s="51"/>
      <c r="I6" s="151"/>
      <c r="J6" s="7"/>
    </row>
    <row r="7" spans="2:10" ht="22.5" customHeight="1">
      <c r="B7" s="686"/>
      <c r="C7" s="686"/>
      <c r="D7" s="152"/>
      <c r="E7" s="12" t="s">
        <v>6</v>
      </c>
      <c r="F7" s="13" t="s">
        <v>435</v>
      </c>
      <c r="G7" s="13"/>
      <c r="H7" s="13"/>
      <c r="I7" s="151"/>
      <c r="J7" s="7"/>
    </row>
    <row r="8" spans="2:10" ht="3.75" customHeight="1">
      <c r="B8" s="15"/>
      <c r="C8" s="15"/>
      <c r="D8" s="152"/>
      <c r="E8" s="14"/>
      <c r="F8" s="14"/>
      <c r="G8" s="14"/>
      <c r="H8" s="14"/>
      <c r="I8" s="151"/>
      <c r="J8" s="7"/>
    </row>
    <row r="9" spans="2:10" ht="15">
      <c r="B9" s="687"/>
      <c r="C9" s="687"/>
      <c r="D9" s="152"/>
      <c r="E9" s="12" t="s">
        <v>1</v>
      </c>
      <c r="F9" s="14" t="s">
        <v>436</v>
      </c>
      <c r="G9" s="14"/>
      <c r="H9" s="14"/>
      <c r="I9" s="151"/>
      <c r="J9" s="7"/>
    </row>
    <row r="10" spans="2:10" ht="9.75" customHeight="1" thickBot="1">
      <c r="B10" s="688"/>
      <c r="C10" s="688"/>
      <c r="D10" s="152"/>
      <c r="E10" s="14"/>
      <c r="F10" s="14"/>
      <c r="G10" s="14"/>
      <c r="H10" s="14"/>
      <c r="I10" s="151"/>
      <c r="J10" s="7"/>
    </row>
    <row r="11" spans="2:10" ht="22.5" customHeight="1" thickBot="1">
      <c r="B11" s="688"/>
      <c r="C11" s="688"/>
      <c r="D11" s="152"/>
      <c r="E11" s="52" t="s">
        <v>0</v>
      </c>
      <c r="F11" s="90" t="s">
        <v>76</v>
      </c>
      <c r="G11" s="98" t="s">
        <v>29</v>
      </c>
      <c r="H11" s="132" t="s">
        <v>311</v>
      </c>
      <c r="I11" s="173"/>
      <c r="J11" s="15"/>
    </row>
    <row r="12" spans="2:10" ht="21.95" customHeight="1">
      <c r="B12" s="610"/>
      <c r="C12" s="612">
        <v>14</v>
      </c>
      <c r="D12" s="152"/>
      <c r="E12" s="88">
        <v>1</v>
      </c>
      <c r="F12" s="92" t="s">
        <v>318</v>
      </c>
      <c r="G12" s="104">
        <v>69</v>
      </c>
      <c r="H12" s="89">
        <v>6</v>
      </c>
      <c r="I12" s="151"/>
      <c r="J12" s="7"/>
    </row>
    <row r="13" spans="2:10" ht="21.95" customHeight="1">
      <c r="B13" s="610"/>
      <c r="C13" s="612">
        <v>12</v>
      </c>
      <c r="D13" s="152"/>
      <c r="E13" s="81">
        <v>2</v>
      </c>
      <c r="F13" s="91" t="s">
        <v>437</v>
      </c>
      <c r="G13" s="105">
        <v>69</v>
      </c>
      <c r="H13" s="82">
        <v>5</v>
      </c>
      <c r="I13" s="151"/>
      <c r="J13" s="7"/>
    </row>
    <row r="14" spans="2:10" ht="21.95" customHeight="1">
      <c r="B14" s="610"/>
      <c r="C14" s="612">
        <v>10</v>
      </c>
      <c r="D14" s="152"/>
      <c r="E14" s="81">
        <v>3</v>
      </c>
      <c r="F14" s="91" t="s">
        <v>317</v>
      </c>
      <c r="G14" s="105">
        <v>62</v>
      </c>
      <c r="H14" s="82">
        <v>4</v>
      </c>
      <c r="I14" s="151"/>
      <c r="J14" s="7"/>
    </row>
    <row r="15" spans="2:10" ht="21.95" customHeight="1">
      <c r="B15" s="610"/>
      <c r="C15" s="612">
        <v>8</v>
      </c>
      <c r="D15" s="152"/>
      <c r="E15" s="81">
        <v>4</v>
      </c>
      <c r="F15" s="91" t="s">
        <v>438</v>
      </c>
      <c r="G15" s="105">
        <v>56</v>
      </c>
      <c r="H15" s="82">
        <v>4</v>
      </c>
      <c r="I15" s="151"/>
      <c r="J15" s="7"/>
    </row>
    <row r="16" spans="2:10" ht="21.95" customHeight="1" thickBot="1">
      <c r="B16" s="610"/>
      <c r="C16" s="610"/>
      <c r="D16" s="152"/>
      <c r="E16" s="85">
        <v>5</v>
      </c>
      <c r="F16" s="103" t="s">
        <v>439</v>
      </c>
      <c r="G16" s="172">
        <v>50</v>
      </c>
      <c r="H16" s="83">
        <v>3</v>
      </c>
      <c r="I16" s="151"/>
      <c r="J16" s="7"/>
    </row>
    <row r="17" spans="3:10" ht="8.25" customHeight="1" thickBot="1">
      <c r="D17" s="153"/>
      <c r="E17" s="154"/>
      <c r="F17" s="154"/>
      <c r="G17" s="154"/>
      <c r="H17" s="154"/>
      <c r="I17" s="155"/>
    </row>
    <row r="18" spans="3:10" ht="15.75" thickTop="1">
      <c r="D18" s="676"/>
      <c r="E18" s="677"/>
      <c r="F18" s="677"/>
      <c r="G18" s="677"/>
      <c r="H18" s="677"/>
      <c r="I18" s="677"/>
    </row>
    <row r="19" spans="3:10" ht="15">
      <c r="D19" s="690" t="s">
        <v>440</v>
      </c>
      <c r="E19" s="690"/>
      <c r="F19" s="690"/>
      <c r="G19" s="690"/>
      <c r="H19" s="690"/>
      <c r="I19" s="690"/>
      <c r="J19" s="690"/>
    </row>
    <row r="20" spans="3:10" ht="15">
      <c r="D20" s="93"/>
      <c r="F20" s="93"/>
      <c r="G20" s="93"/>
      <c r="H20" s="93"/>
      <c r="I20" s="93"/>
      <c r="J20" s="94"/>
    </row>
    <row r="21" spans="3:10" ht="15">
      <c r="C21" s="96"/>
      <c r="D21" s="93"/>
      <c r="F21" s="97"/>
      <c r="G21" s="97"/>
      <c r="H21" s="97"/>
      <c r="I21" s="94"/>
      <c r="J21" s="94"/>
    </row>
    <row r="22" spans="3:10" ht="18">
      <c r="E22" s="95"/>
      <c r="F22" s="19"/>
      <c r="G22" s="19"/>
      <c r="H22" s="19"/>
      <c r="I22" s="17"/>
      <c r="J22" s="17"/>
    </row>
    <row r="23" spans="3:10" ht="18" customHeight="1">
      <c r="E23" s="95"/>
      <c r="F23" s="19"/>
      <c r="G23" s="19"/>
      <c r="H23" s="19"/>
      <c r="I23" s="17"/>
      <c r="J23" s="17"/>
    </row>
    <row r="24" spans="3:10" ht="18" customHeight="1">
      <c r="E24" s="95"/>
      <c r="F24" s="18"/>
      <c r="G24" s="18"/>
      <c r="H24" s="18"/>
      <c r="I24" s="17"/>
      <c r="J24" s="17"/>
    </row>
    <row r="25" spans="3:10" ht="18" customHeight="1">
      <c r="E25" s="17"/>
      <c r="F25" s="18"/>
      <c r="G25" s="18"/>
      <c r="H25" s="18"/>
      <c r="I25" s="17"/>
      <c r="J25" s="17"/>
    </row>
    <row r="26" spans="3:10" ht="18" customHeight="1">
      <c r="E26" s="17"/>
      <c r="F26" s="17"/>
      <c r="G26" s="17"/>
      <c r="H26" s="17"/>
      <c r="I26" s="17"/>
      <c r="J26" s="17"/>
    </row>
    <row r="27" spans="3:10" ht="18" customHeight="1">
      <c r="E27" s="17"/>
      <c r="F27" s="17" t="s">
        <v>86</v>
      </c>
      <c r="G27" s="17"/>
      <c r="H27" s="17"/>
      <c r="I27" s="17"/>
      <c r="J27" s="17"/>
    </row>
    <row r="28" spans="3:10" ht="18" customHeight="1">
      <c r="E28" s="17"/>
      <c r="F28" s="17"/>
      <c r="G28" s="17"/>
      <c r="H28" s="17"/>
      <c r="I28" s="17"/>
      <c r="J28" s="17"/>
    </row>
    <row r="29" spans="3:10" ht="18" customHeight="1">
      <c r="E29" s="17"/>
      <c r="F29" s="17"/>
      <c r="G29" s="17"/>
      <c r="H29" s="17"/>
      <c r="I29" s="17"/>
      <c r="J29" s="17"/>
    </row>
    <row r="30" spans="3:10" ht="18" customHeight="1">
      <c r="E30" s="17"/>
      <c r="F30" s="17"/>
      <c r="G30" s="17"/>
      <c r="H30" s="17"/>
      <c r="I30" s="17"/>
      <c r="J30" s="17"/>
    </row>
    <row r="31" spans="3:10" ht="18" customHeight="1"/>
    <row r="32" spans="3:10"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mergeCells count="8">
    <mergeCell ref="D18:I18"/>
    <mergeCell ref="D19:J19"/>
    <mergeCell ref="B3:E3"/>
    <mergeCell ref="D5:I5"/>
    <mergeCell ref="B7:C7"/>
    <mergeCell ref="B9:C9"/>
    <mergeCell ref="B10:C10"/>
    <mergeCell ref="B11:C11"/>
  </mergeCells>
  <pageMargins left="1.3779527559055118" right="0" top="1.3779527559055118" bottom="0.98425196850393704" header="0.51181102362204722" footer="0.51181102362204722"/>
  <pageSetup paperSize="9" scale="140"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59"/>
  <sheetViews>
    <sheetView showGridLines="0" topLeftCell="B3" workbookViewId="0">
      <selection activeCell="D4" sqref="D4:I22"/>
    </sheetView>
  </sheetViews>
  <sheetFormatPr defaultRowHeight="12.75"/>
  <cols>
    <col min="1" max="2" width="9.140625" style="8" customWidth="1"/>
    <col min="3" max="3" width="15.42578125" style="8" customWidth="1"/>
    <col min="4" max="4" width="1.42578125" style="8" customWidth="1"/>
    <col min="5" max="5" width="7.85546875" style="8" customWidth="1"/>
    <col min="6" max="6" width="29.85546875" style="8" customWidth="1"/>
    <col min="7" max="7" width="7.7109375" style="8" bestFit="1" customWidth="1"/>
    <col min="8" max="8" width="15.7109375" style="8" bestFit="1" customWidth="1"/>
    <col min="9" max="9" width="1.42578125" style="8" customWidth="1"/>
    <col min="10" max="10" width="3" style="8" customWidth="1"/>
    <col min="11" max="11" width="9.140625" style="8"/>
    <col min="12" max="12" width="1.85546875" style="8" customWidth="1"/>
    <col min="13" max="13" width="8.7109375" style="8" bestFit="1" customWidth="1"/>
    <col min="14" max="14" width="27.42578125" style="8" bestFit="1" customWidth="1"/>
    <col min="15" max="15" width="9.140625" style="8"/>
    <col min="16" max="16" width="2" style="8" customWidth="1"/>
    <col min="17" max="16384" width="9.140625" style="8"/>
  </cols>
  <sheetData>
    <row r="2" spans="2:16">
      <c r="B2" s="6"/>
      <c r="C2" s="6"/>
      <c r="D2" s="7"/>
      <c r="E2" s="7"/>
      <c r="F2" s="7"/>
      <c r="G2" s="7"/>
      <c r="H2" s="7"/>
      <c r="I2" s="7"/>
    </row>
    <row r="3" spans="2:16" ht="15.75" thickBot="1">
      <c r="B3" s="678"/>
      <c r="C3" s="678"/>
      <c r="D3" s="679"/>
      <c r="E3" s="679"/>
      <c r="F3" s="7"/>
      <c r="G3" s="7"/>
      <c r="H3" s="7"/>
      <c r="I3" s="600"/>
    </row>
    <row r="4" spans="2:16" ht="8.25" customHeight="1" thickTop="1">
      <c r="B4" s="598"/>
      <c r="C4" s="598"/>
      <c r="D4" s="146"/>
      <c r="E4" s="147"/>
      <c r="F4" s="147"/>
      <c r="G4" s="147"/>
      <c r="H4" s="147"/>
      <c r="I4" s="149"/>
      <c r="J4" s="7"/>
      <c r="L4" s="146"/>
      <c r="M4" s="147"/>
      <c r="N4" s="147"/>
      <c r="O4" s="147"/>
      <c r="P4" s="149"/>
    </row>
    <row r="5" spans="2:16" ht="15.75">
      <c r="B5" s="10"/>
      <c r="C5" s="11"/>
      <c r="D5" s="681" t="s">
        <v>2</v>
      </c>
      <c r="E5" s="678"/>
      <c r="F5" s="678"/>
      <c r="G5" s="678"/>
      <c r="H5" s="678"/>
      <c r="I5" s="682"/>
      <c r="J5" s="7"/>
      <c r="L5" s="681" t="s">
        <v>2</v>
      </c>
      <c r="M5" s="678"/>
      <c r="N5" s="678"/>
      <c r="O5" s="678"/>
      <c r="P5" s="682"/>
    </row>
    <row r="6" spans="2:16" ht="2.25" customHeight="1">
      <c r="B6" s="11"/>
      <c r="C6" s="11"/>
      <c r="D6" s="150"/>
      <c r="E6" s="51"/>
      <c r="F6" s="51"/>
      <c r="G6" s="51"/>
      <c r="H6" s="51"/>
      <c r="I6" s="151"/>
      <c r="J6" s="7"/>
      <c r="L6" s="150"/>
      <c r="M6" s="51"/>
      <c r="N6" s="51"/>
      <c r="O6" s="51"/>
      <c r="P6" s="151"/>
    </row>
    <row r="7" spans="2:16" ht="22.5" customHeight="1">
      <c r="B7" s="686"/>
      <c r="C7" s="686"/>
      <c r="D7" s="152"/>
      <c r="E7" s="12" t="s">
        <v>6</v>
      </c>
      <c r="F7" s="13" t="s">
        <v>424</v>
      </c>
      <c r="G7" s="13"/>
      <c r="H7" s="13"/>
      <c r="I7" s="151"/>
      <c r="J7" s="7"/>
      <c r="L7" s="152"/>
      <c r="M7" s="12" t="s">
        <v>6</v>
      </c>
      <c r="N7" s="13" t="s">
        <v>424</v>
      </c>
      <c r="O7" s="13"/>
      <c r="P7" s="151"/>
    </row>
    <row r="8" spans="2:16" ht="3.75" customHeight="1">
      <c r="B8" s="15"/>
      <c r="C8" s="15"/>
      <c r="D8" s="152"/>
      <c r="E8" s="14"/>
      <c r="F8" s="14"/>
      <c r="G8" s="14"/>
      <c r="H8" s="14"/>
      <c r="I8" s="151"/>
      <c r="J8" s="7"/>
      <c r="L8" s="152"/>
      <c r="M8" s="14"/>
      <c r="N8" s="14"/>
      <c r="O8" s="14"/>
      <c r="P8" s="151"/>
    </row>
    <row r="9" spans="2:16" ht="15">
      <c r="B9" s="687"/>
      <c r="C9" s="687"/>
      <c r="D9" s="152"/>
      <c r="E9" s="12" t="s">
        <v>1</v>
      </c>
      <c r="F9" s="14" t="s">
        <v>204</v>
      </c>
      <c r="G9" s="14"/>
      <c r="H9" s="14"/>
      <c r="I9" s="151"/>
      <c r="J9" s="7"/>
      <c r="L9" s="152"/>
      <c r="M9" s="12" t="s">
        <v>1</v>
      </c>
      <c r="N9" s="14" t="s">
        <v>204</v>
      </c>
      <c r="O9" s="14"/>
      <c r="P9" s="151"/>
    </row>
    <row r="10" spans="2:16" ht="9.75" customHeight="1" thickBot="1">
      <c r="B10" s="688"/>
      <c r="C10" s="688"/>
      <c r="D10" s="152"/>
      <c r="E10" s="14"/>
      <c r="F10" s="14"/>
      <c r="G10" s="14"/>
      <c r="H10" s="14"/>
      <c r="I10" s="151"/>
      <c r="J10" s="7"/>
      <c r="L10" s="152"/>
      <c r="M10" s="14"/>
      <c r="N10" s="14"/>
      <c r="O10" s="14"/>
      <c r="P10" s="151"/>
    </row>
    <row r="11" spans="2:16" ht="22.5" customHeight="1" thickBot="1">
      <c r="B11" s="688"/>
      <c r="C11" s="688"/>
      <c r="D11" s="152"/>
      <c r="E11" s="52" t="s">
        <v>0</v>
      </c>
      <c r="F11" s="90" t="s">
        <v>76</v>
      </c>
      <c r="G11" s="98" t="s">
        <v>194</v>
      </c>
      <c r="H11" s="231" t="s">
        <v>205</v>
      </c>
      <c r="I11" s="173"/>
      <c r="J11" s="15"/>
      <c r="L11" s="152"/>
      <c r="M11" s="52" t="s">
        <v>0</v>
      </c>
      <c r="N11" s="90" t="s">
        <v>76</v>
      </c>
      <c r="O11" s="98" t="s">
        <v>194</v>
      </c>
      <c r="P11" s="173"/>
    </row>
    <row r="12" spans="2:16" ht="21.95" customHeight="1">
      <c r="B12" s="599"/>
      <c r="C12" s="612">
        <v>15</v>
      </c>
      <c r="D12" s="152"/>
      <c r="E12" s="88">
        <v>1</v>
      </c>
      <c r="F12" s="92" t="s">
        <v>67</v>
      </c>
      <c r="G12" s="104">
        <v>67</v>
      </c>
      <c r="H12" s="89" t="s">
        <v>206</v>
      </c>
      <c r="I12" s="151"/>
      <c r="J12" s="7"/>
      <c r="L12" s="152"/>
      <c r="M12" s="88">
        <v>1</v>
      </c>
      <c r="N12" s="92" t="s">
        <v>336</v>
      </c>
      <c r="O12" s="89">
        <v>67</v>
      </c>
      <c r="P12" s="151"/>
    </row>
    <row r="13" spans="2:16" ht="21.95" customHeight="1">
      <c r="B13" s="599"/>
      <c r="C13" s="612">
        <v>14</v>
      </c>
      <c r="D13" s="152"/>
      <c r="E13" s="81">
        <v>2</v>
      </c>
      <c r="F13" s="91" t="s">
        <v>32</v>
      </c>
      <c r="G13" s="105">
        <v>69</v>
      </c>
      <c r="H13" s="82" t="s">
        <v>207</v>
      </c>
      <c r="I13" s="151"/>
      <c r="J13" s="7"/>
      <c r="L13" s="152"/>
      <c r="M13" s="81">
        <v>2</v>
      </c>
      <c r="N13" s="91" t="s">
        <v>386</v>
      </c>
      <c r="O13" s="82">
        <v>69</v>
      </c>
      <c r="P13" s="151"/>
    </row>
    <row r="14" spans="2:16" ht="21.95" customHeight="1">
      <c r="B14" s="599"/>
      <c r="C14" s="612">
        <v>13</v>
      </c>
      <c r="D14" s="152"/>
      <c r="E14" s="81">
        <v>3</v>
      </c>
      <c r="F14" s="91" t="s">
        <v>39</v>
      </c>
      <c r="G14" s="105">
        <v>70</v>
      </c>
      <c r="H14" s="82">
        <v>8</v>
      </c>
      <c r="I14" s="151"/>
      <c r="J14" s="7"/>
      <c r="L14" s="152"/>
      <c r="M14" s="81">
        <v>3</v>
      </c>
      <c r="N14" s="91" t="s">
        <v>329</v>
      </c>
      <c r="O14" s="82">
        <v>70</v>
      </c>
      <c r="P14" s="151"/>
    </row>
    <row r="15" spans="2:16" ht="21.95" customHeight="1">
      <c r="B15" s="599"/>
      <c r="C15" s="612">
        <v>12</v>
      </c>
      <c r="D15" s="152"/>
      <c r="E15" s="81">
        <v>4</v>
      </c>
      <c r="F15" s="91" t="s">
        <v>133</v>
      </c>
      <c r="G15" s="105">
        <v>74</v>
      </c>
      <c r="H15" s="82">
        <v>7</v>
      </c>
      <c r="I15" s="151"/>
      <c r="J15" s="7"/>
      <c r="L15" s="152"/>
      <c r="M15" s="81">
        <v>4</v>
      </c>
      <c r="N15" s="91" t="s">
        <v>427</v>
      </c>
      <c r="O15" s="82">
        <v>74</v>
      </c>
      <c r="P15" s="151"/>
    </row>
    <row r="16" spans="2:16" ht="21.95" customHeight="1">
      <c r="B16" s="599"/>
      <c r="C16" s="612">
        <v>11</v>
      </c>
      <c r="D16" s="152"/>
      <c r="E16" s="81">
        <v>5</v>
      </c>
      <c r="F16" s="91" t="s">
        <v>70</v>
      </c>
      <c r="G16" s="105">
        <v>75</v>
      </c>
      <c r="H16" s="82">
        <v>6</v>
      </c>
      <c r="I16" s="151"/>
      <c r="J16" s="7"/>
      <c r="L16" s="152"/>
      <c r="M16" s="81">
        <v>5</v>
      </c>
      <c r="N16" s="91" t="s">
        <v>428</v>
      </c>
      <c r="O16" s="82">
        <v>75</v>
      </c>
      <c r="P16" s="151"/>
    </row>
    <row r="17" spans="2:16" ht="21.95" customHeight="1">
      <c r="B17" s="599"/>
      <c r="C17" s="612">
        <v>10</v>
      </c>
      <c r="D17" s="152"/>
      <c r="E17" s="81">
        <v>6</v>
      </c>
      <c r="F17" s="91" t="s">
        <v>425</v>
      </c>
      <c r="G17" s="105">
        <v>76</v>
      </c>
      <c r="H17" s="82">
        <v>5</v>
      </c>
      <c r="I17" s="151"/>
      <c r="J17" s="7"/>
      <c r="L17" s="152"/>
      <c r="M17" s="81">
        <v>6</v>
      </c>
      <c r="N17" s="91" t="s">
        <v>429</v>
      </c>
      <c r="O17" s="82">
        <v>76</v>
      </c>
      <c r="P17" s="151"/>
    </row>
    <row r="18" spans="2:16" ht="21.95" customHeight="1">
      <c r="B18" s="599"/>
      <c r="C18" s="599"/>
      <c r="D18" s="152"/>
      <c r="E18" s="81">
        <v>7</v>
      </c>
      <c r="F18" s="91" t="s">
        <v>192</v>
      </c>
      <c r="G18" s="105">
        <v>76</v>
      </c>
      <c r="H18" s="82">
        <v>4</v>
      </c>
      <c r="I18" s="151"/>
      <c r="J18" s="7"/>
      <c r="L18" s="152"/>
      <c r="M18" s="81">
        <v>7</v>
      </c>
      <c r="N18" s="91" t="s">
        <v>430</v>
      </c>
      <c r="O18" s="82">
        <v>76</v>
      </c>
      <c r="P18" s="151"/>
    </row>
    <row r="19" spans="2:16" ht="21.95" customHeight="1">
      <c r="B19" s="599"/>
      <c r="C19" s="599"/>
      <c r="D19" s="152"/>
      <c r="E19" s="81">
        <v>8</v>
      </c>
      <c r="F19" s="91" t="s">
        <v>61</v>
      </c>
      <c r="G19" s="105">
        <v>76</v>
      </c>
      <c r="H19" s="82">
        <v>3</v>
      </c>
      <c r="I19" s="151"/>
      <c r="J19" s="7"/>
      <c r="L19" s="152"/>
      <c r="M19" s="81">
        <v>8</v>
      </c>
      <c r="N19" s="91" t="s">
        <v>431</v>
      </c>
      <c r="O19" s="82">
        <v>76</v>
      </c>
      <c r="P19" s="151"/>
    </row>
    <row r="20" spans="2:16" ht="21.95" customHeight="1">
      <c r="B20" s="599"/>
      <c r="C20" s="599"/>
      <c r="D20" s="152"/>
      <c r="E20" s="81">
        <v>9</v>
      </c>
      <c r="F20" s="106" t="s">
        <v>62</v>
      </c>
      <c r="G20" s="131">
        <v>77</v>
      </c>
      <c r="H20" s="82">
        <v>2</v>
      </c>
      <c r="I20" s="151"/>
      <c r="J20" s="7"/>
      <c r="L20" s="152"/>
      <c r="M20" s="81">
        <v>9</v>
      </c>
      <c r="N20" s="106" t="s">
        <v>432</v>
      </c>
      <c r="O20" s="101">
        <v>77</v>
      </c>
      <c r="P20" s="151"/>
    </row>
    <row r="21" spans="2:16" ht="21.95" customHeight="1" thickBot="1">
      <c r="B21" s="599"/>
      <c r="C21" s="599"/>
      <c r="D21" s="152"/>
      <c r="E21" s="85">
        <v>10</v>
      </c>
      <c r="F21" s="103" t="s">
        <v>426</v>
      </c>
      <c r="G21" s="172">
        <v>77</v>
      </c>
      <c r="H21" s="83">
        <v>1</v>
      </c>
      <c r="I21" s="151"/>
      <c r="J21" s="7"/>
      <c r="L21" s="152"/>
      <c r="M21" s="85">
        <v>10</v>
      </c>
      <c r="N21" s="103" t="s">
        <v>433</v>
      </c>
      <c r="O21" s="83">
        <v>77</v>
      </c>
      <c r="P21" s="151"/>
    </row>
    <row r="22" spans="2:16" ht="8.25" customHeight="1" thickBot="1">
      <c r="D22" s="153"/>
      <c r="E22" s="154"/>
      <c r="F22" s="154"/>
      <c r="G22" s="154"/>
      <c r="H22" s="154"/>
      <c r="I22" s="155"/>
      <c r="L22" s="153"/>
      <c r="M22" s="154"/>
      <c r="N22" s="154"/>
      <c r="O22" s="154"/>
      <c r="P22" s="155"/>
    </row>
    <row r="23" spans="2:16" ht="15.75" thickTop="1">
      <c r="D23" s="676"/>
      <c r="E23" s="689"/>
      <c r="F23" s="689"/>
      <c r="G23" s="689"/>
      <c r="H23" s="689"/>
      <c r="I23" s="689"/>
    </row>
    <row r="24" spans="2:16" ht="15">
      <c r="D24" s="690"/>
      <c r="E24" s="690"/>
      <c r="F24" s="690"/>
      <c r="G24" s="690"/>
      <c r="H24" s="690"/>
      <c r="I24" s="690"/>
      <c r="J24" s="690"/>
    </row>
    <row r="25" spans="2:16" ht="15">
      <c r="D25" s="690" t="s">
        <v>440</v>
      </c>
      <c r="E25" s="690"/>
      <c r="F25" s="690"/>
      <c r="G25" s="690"/>
      <c r="H25" s="690"/>
      <c r="I25" s="690"/>
      <c r="J25" s="690"/>
    </row>
    <row r="26" spans="2:16" ht="15">
      <c r="C26" s="96"/>
      <c r="D26" s="97"/>
      <c r="F26" s="97"/>
      <c r="G26" s="97"/>
      <c r="H26" s="97"/>
      <c r="I26" s="94"/>
      <c r="J26" s="94"/>
    </row>
    <row r="27" spans="2:16" ht="18">
      <c r="E27" s="234"/>
      <c r="F27" s="19"/>
      <c r="G27" s="19"/>
      <c r="H27" s="19"/>
      <c r="I27" s="17"/>
      <c r="J27" s="17"/>
    </row>
    <row r="28" spans="2:16" ht="18" customHeight="1">
      <c r="E28" s="234"/>
      <c r="F28" s="19"/>
      <c r="G28" s="19"/>
      <c r="H28" s="19"/>
      <c r="I28" s="17"/>
      <c r="J28" s="17"/>
    </row>
    <row r="29" spans="2:16" ht="18" customHeight="1">
      <c r="E29" s="234"/>
      <c r="F29" s="18"/>
      <c r="G29" s="18"/>
      <c r="H29" s="18"/>
      <c r="I29" s="17"/>
      <c r="J29" s="17"/>
    </row>
    <row r="30" spans="2:16" ht="18" customHeight="1">
      <c r="E30" s="17"/>
      <c r="F30" s="18"/>
      <c r="G30" s="18"/>
      <c r="H30" s="18"/>
      <c r="I30" s="17"/>
      <c r="J30" s="17"/>
    </row>
    <row r="31" spans="2:16" ht="18" customHeight="1">
      <c r="E31" s="17"/>
      <c r="F31" s="17"/>
      <c r="G31" s="17"/>
      <c r="H31" s="17"/>
      <c r="I31" s="17"/>
      <c r="J31" s="17"/>
    </row>
    <row r="32" spans="2:16" ht="18" customHeight="1">
      <c r="E32" s="17"/>
      <c r="F32" s="17" t="s">
        <v>86</v>
      </c>
      <c r="G32" s="17"/>
      <c r="H32" s="17"/>
      <c r="I32" s="17"/>
      <c r="J32" s="17"/>
    </row>
    <row r="33" spans="5:10" ht="18" customHeight="1">
      <c r="E33" s="17"/>
      <c r="F33" s="17"/>
      <c r="G33" s="17"/>
      <c r="H33" s="17"/>
      <c r="I33" s="17"/>
      <c r="J33" s="17"/>
    </row>
    <row r="34" spans="5:10" ht="18" customHeight="1">
      <c r="E34" s="17"/>
      <c r="F34" s="17"/>
      <c r="G34" s="17"/>
      <c r="H34" s="17"/>
      <c r="I34" s="17"/>
      <c r="J34" s="17"/>
    </row>
    <row r="35" spans="5:10" ht="18" customHeight="1">
      <c r="E35" s="17"/>
      <c r="F35" s="17"/>
      <c r="G35" s="17"/>
      <c r="H35" s="17"/>
      <c r="I35" s="17"/>
      <c r="J35" s="17"/>
    </row>
    <row r="36" spans="5:10" ht="18" customHeight="1"/>
    <row r="37" spans="5:10" ht="18" customHeight="1"/>
    <row r="38" spans="5:10" ht="18" customHeight="1"/>
    <row r="39" spans="5:10" ht="18" customHeight="1"/>
    <row r="40" spans="5:10" ht="18" customHeight="1"/>
    <row r="41" spans="5:10" ht="18" customHeight="1"/>
    <row r="42" spans="5:10" ht="18" customHeight="1"/>
    <row r="43" spans="5:10" ht="18" customHeight="1"/>
    <row r="44" spans="5:10" ht="18" customHeight="1"/>
    <row r="45" spans="5:10" ht="18" customHeight="1"/>
    <row r="46" spans="5:10" ht="18" customHeight="1"/>
    <row r="47" spans="5:10" ht="18" customHeight="1"/>
    <row r="48" spans="5: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10">
    <mergeCell ref="D25:J25"/>
    <mergeCell ref="B10:C10"/>
    <mergeCell ref="B11:C11"/>
    <mergeCell ref="D23:I23"/>
    <mergeCell ref="D24:J24"/>
    <mergeCell ref="L5:P5"/>
    <mergeCell ref="B3:E3"/>
    <mergeCell ref="D5:I5"/>
    <mergeCell ref="B7:C7"/>
    <mergeCell ref="B9:C9"/>
  </mergeCells>
  <pageMargins left="0.78740157480314965" right="0.19685039370078741" top="0.98425196850393704" bottom="0.98425196850393704" header="0.51181102362204722" footer="0.51181102362204722"/>
  <pageSetup paperSize="9" scale="140"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AE70"/>
  <sheetViews>
    <sheetView showGridLines="0" zoomScale="50" zoomScaleNormal="50" workbookViewId="0">
      <selection activeCell="AJ24" sqref="AJ24"/>
    </sheetView>
  </sheetViews>
  <sheetFormatPr defaultRowHeight="14.25"/>
  <cols>
    <col min="1" max="1" width="1.7109375" style="20" customWidth="1"/>
    <col min="2" max="3" width="10.28515625" style="20" customWidth="1"/>
    <col min="4" max="4" width="4.5703125" style="20" customWidth="1"/>
    <col min="5" max="5" width="43.42578125" style="21" customWidth="1"/>
    <col min="6" max="27" width="11.7109375" style="20" customWidth="1"/>
    <col min="28" max="28" width="12.85546875" style="20" customWidth="1"/>
    <col min="29" max="30" width="9.140625" style="20"/>
    <col min="31" max="31" width="4.42578125" style="50" bestFit="1" customWidth="1"/>
    <col min="32" max="16384" width="9.140625" style="20"/>
  </cols>
  <sheetData>
    <row r="4" spans="4:31" ht="3" customHeight="1" thickBot="1"/>
    <row r="5" spans="4:31" ht="21" customHeight="1" thickTop="1">
      <c r="D5" s="692" t="s">
        <v>79</v>
      </c>
      <c r="E5" s="693"/>
      <c r="F5" s="693"/>
      <c r="G5" s="693"/>
      <c r="H5" s="693"/>
      <c r="I5" s="693"/>
      <c r="J5" s="693"/>
      <c r="K5" s="693"/>
      <c r="L5" s="693"/>
      <c r="M5" s="693"/>
      <c r="N5" s="693"/>
      <c r="O5" s="693"/>
      <c r="P5" s="693"/>
      <c r="Q5" s="693"/>
      <c r="R5" s="693"/>
      <c r="S5" s="693"/>
      <c r="T5" s="693"/>
      <c r="U5" s="693"/>
      <c r="V5" s="693"/>
      <c r="W5" s="693"/>
      <c r="X5" s="693"/>
      <c r="Y5" s="693"/>
      <c r="Z5" s="693"/>
      <c r="AA5" s="693"/>
      <c r="AB5" s="694"/>
    </row>
    <row r="6" spans="4:31">
      <c r="D6" s="695"/>
      <c r="E6" s="680"/>
      <c r="F6" s="680"/>
      <c r="G6" s="680"/>
      <c r="H6" s="680"/>
      <c r="I6" s="680"/>
      <c r="J6" s="680"/>
      <c r="K6" s="680"/>
      <c r="L6" s="680"/>
      <c r="M6" s="680"/>
      <c r="N6" s="680"/>
      <c r="O6" s="680"/>
      <c r="P6" s="680"/>
      <c r="Q6" s="680"/>
      <c r="R6" s="680"/>
      <c r="S6" s="680"/>
      <c r="T6" s="680"/>
      <c r="U6" s="680"/>
      <c r="V6" s="680"/>
      <c r="W6" s="680"/>
      <c r="X6" s="680"/>
      <c r="Y6" s="680"/>
      <c r="Z6" s="680"/>
      <c r="AA6" s="680"/>
      <c r="AB6" s="682"/>
    </row>
    <row r="7" spans="4:31">
      <c r="D7" s="695"/>
      <c r="E7" s="680"/>
      <c r="F7" s="680"/>
      <c r="G7" s="680"/>
      <c r="H7" s="680"/>
      <c r="I7" s="680"/>
      <c r="J7" s="680"/>
      <c r="K7" s="680"/>
      <c r="L7" s="680"/>
      <c r="M7" s="680"/>
      <c r="N7" s="680"/>
      <c r="O7" s="680"/>
      <c r="P7" s="680"/>
      <c r="Q7" s="680"/>
      <c r="R7" s="680"/>
      <c r="S7" s="680"/>
      <c r="T7" s="680"/>
      <c r="U7" s="680"/>
      <c r="V7" s="680"/>
      <c r="W7" s="680"/>
      <c r="X7" s="680"/>
      <c r="Y7" s="680"/>
      <c r="Z7" s="680"/>
      <c r="AA7" s="680"/>
      <c r="AB7" s="682"/>
    </row>
    <row r="8" spans="4:31" ht="21.75" customHeight="1" thickBot="1">
      <c r="D8" s="696"/>
      <c r="E8" s="697"/>
      <c r="F8" s="697"/>
      <c r="G8" s="697"/>
      <c r="H8" s="697"/>
      <c r="I8" s="697"/>
      <c r="J8" s="697"/>
      <c r="K8" s="697"/>
      <c r="L8" s="697"/>
      <c r="M8" s="697"/>
      <c r="N8" s="697"/>
      <c r="O8" s="697"/>
      <c r="P8" s="697"/>
      <c r="Q8" s="697"/>
      <c r="R8" s="697"/>
      <c r="S8" s="697"/>
      <c r="T8" s="697"/>
      <c r="U8" s="697"/>
      <c r="V8" s="697"/>
      <c r="W8" s="697"/>
      <c r="X8" s="697"/>
      <c r="Y8" s="697"/>
      <c r="Z8" s="697"/>
      <c r="AA8" s="697"/>
      <c r="AB8" s="698"/>
    </row>
    <row r="9" spans="4:31" ht="2.25" customHeight="1" thickBot="1">
      <c r="D9" s="58"/>
      <c r="E9" s="49"/>
      <c r="F9" s="50"/>
      <c r="G9" s="50"/>
      <c r="H9" s="50"/>
      <c r="I9" s="50"/>
      <c r="J9" s="50"/>
      <c r="K9" s="50"/>
      <c r="L9" s="50"/>
      <c r="M9" s="50"/>
      <c r="N9" s="50"/>
      <c r="O9" s="50"/>
      <c r="P9" s="50"/>
      <c r="Q9" s="50"/>
      <c r="R9" s="50"/>
      <c r="S9" s="50"/>
      <c r="T9" s="50"/>
      <c r="U9" s="50"/>
      <c r="V9" s="50"/>
      <c r="W9" s="50"/>
      <c r="X9" s="50"/>
      <c r="Y9" s="50"/>
      <c r="Z9" s="50"/>
      <c r="AA9" s="50"/>
      <c r="AB9" s="59"/>
    </row>
    <row r="10" spans="4:31" ht="54" customHeight="1" thickBot="1">
      <c r="D10" s="699" t="s">
        <v>80</v>
      </c>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1"/>
    </row>
    <row r="11" spans="4:31" ht="18.75" customHeight="1" thickBot="1">
      <c r="D11" s="702" t="s">
        <v>15</v>
      </c>
      <c r="E11" s="704" t="s">
        <v>8</v>
      </c>
      <c r="F11" s="706" t="s">
        <v>16</v>
      </c>
      <c r="G11" s="707"/>
      <c r="H11" s="708" t="s">
        <v>17</v>
      </c>
      <c r="I11" s="707"/>
      <c r="J11" s="708" t="s">
        <v>18</v>
      </c>
      <c r="K11" s="707"/>
      <c r="L11" s="708" t="s">
        <v>19</v>
      </c>
      <c r="M11" s="707"/>
      <c r="N11" s="708" t="s">
        <v>20</v>
      </c>
      <c r="O11" s="707"/>
      <c r="P11" s="708" t="s">
        <v>21</v>
      </c>
      <c r="Q11" s="707"/>
      <c r="R11" s="708" t="s">
        <v>22</v>
      </c>
      <c r="S11" s="707"/>
      <c r="T11" s="708" t="s">
        <v>23</v>
      </c>
      <c r="U11" s="707"/>
      <c r="V11" s="708" t="s">
        <v>24</v>
      </c>
      <c r="W11" s="707"/>
      <c r="X11" s="708" t="s">
        <v>25</v>
      </c>
      <c r="Y11" s="707"/>
      <c r="Z11" s="708" t="s">
        <v>26</v>
      </c>
      <c r="AA11" s="709"/>
      <c r="AB11" s="60" t="s">
        <v>27</v>
      </c>
    </row>
    <row r="12" spans="4:31" ht="16.5" customHeight="1" thickBot="1">
      <c r="D12" s="703"/>
      <c r="E12" s="705"/>
      <c r="F12" s="26" t="s">
        <v>28</v>
      </c>
      <c r="G12" s="27" t="s">
        <v>29</v>
      </c>
      <c r="H12" s="26" t="s">
        <v>28</v>
      </c>
      <c r="I12" s="28" t="s">
        <v>29</v>
      </c>
      <c r="J12" s="26" t="s">
        <v>28</v>
      </c>
      <c r="K12" s="28" t="s">
        <v>29</v>
      </c>
      <c r="L12" s="26" t="s">
        <v>28</v>
      </c>
      <c r="M12" s="28" t="s">
        <v>29</v>
      </c>
      <c r="N12" s="29" t="s">
        <v>28</v>
      </c>
      <c r="O12" s="30" t="s">
        <v>29</v>
      </c>
      <c r="P12" s="29" t="s">
        <v>28</v>
      </c>
      <c r="Q12" s="27" t="s">
        <v>29</v>
      </c>
      <c r="R12" s="26" t="s">
        <v>28</v>
      </c>
      <c r="S12" s="28" t="s">
        <v>29</v>
      </c>
      <c r="T12" s="26" t="s">
        <v>28</v>
      </c>
      <c r="U12" s="28" t="s">
        <v>29</v>
      </c>
      <c r="V12" s="26" t="s">
        <v>28</v>
      </c>
      <c r="W12" s="28" t="s">
        <v>29</v>
      </c>
      <c r="X12" s="26" t="s">
        <v>28</v>
      </c>
      <c r="Y12" s="28" t="s">
        <v>29</v>
      </c>
      <c r="Z12" s="26" t="s">
        <v>28</v>
      </c>
      <c r="AA12" s="28" t="s">
        <v>29</v>
      </c>
      <c r="AB12" s="61" t="s">
        <v>30</v>
      </c>
    </row>
    <row r="13" spans="4:31" ht="24.95" customHeight="1">
      <c r="D13" s="62">
        <v>1</v>
      </c>
      <c r="E13" s="79" t="s">
        <v>67</v>
      </c>
      <c r="F13" s="669"/>
      <c r="G13" s="670"/>
      <c r="H13" s="32">
        <v>71</v>
      </c>
      <c r="I13" s="31">
        <v>8</v>
      </c>
      <c r="J13" s="32">
        <v>68</v>
      </c>
      <c r="K13" s="31">
        <v>9</v>
      </c>
      <c r="L13" s="32">
        <v>68</v>
      </c>
      <c r="M13" s="31">
        <v>10</v>
      </c>
      <c r="N13" s="32"/>
      <c r="O13" s="31"/>
      <c r="P13" s="32"/>
      <c r="Q13" s="31"/>
      <c r="R13" s="32">
        <v>77</v>
      </c>
      <c r="S13" s="31">
        <v>3</v>
      </c>
      <c r="T13" s="32">
        <v>67</v>
      </c>
      <c r="U13" s="31">
        <v>10</v>
      </c>
      <c r="V13" s="32"/>
      <c r="W13" s="31"/>
      <c r="X13" s="32"/>
      <c r="Y13" s="31"/>
      <c r="Z13" s="32"/>
      <c r="AA13" s="31"/>
      <c r="AB13" s="671">
        <f t="shared" ref="AB13:AB57" si="0">G13+I13+K13+M13+O13+Q13+S13+U13+AE13+W13+Y13+AA13</f>
        <v>40</v>
      </c>
      <c r="AE13" s="56"/>
    </row>
    <row r="14" spans="4:31" ht="24.95" customHeight="1">
      <c r="D14" s="76">
        <v>2</v>
      </c>
      <c r="E14" s="375" t="s">
        <v>39</v>
      </c>
      <c r="F14" s="33"/>
      <c r="G14" s="34"/>
      <c r="H14" s="35"/>
      <c r="I14" s="36"/>
      <c r="J14" s="35"/>
      <c r="K14" s="36"/>
      <c r="L14" s="35">
        <v>74</v>
      </c>
      <c r="M14" s="36">
        <v>5</v>
      </c>
      <c r="N14" s="35"/>
      <c r="O14" s="36"/>
      <c r="P14" s="35">
        <v>69</v>
      </c>
      <c r="Q14" s="36">
        <v>10</v>
      </c>
      <c r="R14" s="35">
        <v>74</v>
      </c>
      <c r="S14" s="36">
        <v>10</v>
      </c>
      <c r="T14" s="35">
        <v>70</v>
      </c>
      <c r="U14" s="36">
        <v>8</v>
      </c>
      <c r="V14" s="35"/>
      <c r="W14" s="36"/>
      <c r="X14" s="35"/>
      <c r="Y14" s="36"/>
      <c r="Z14" s="35"/>
      <c r="AA14" s="36"/>
      <c r="AB14" s="672">
        <f t="shared" si="0"/>
        <v>33</v>
      </c>
      <c r="AE14" s="54"/>
    </row>
    <row r="15" spans="4:31" ht="24.95" customHeight="1">
      <c r="D15" s="76">
        <v>3</v>
      </c>
      <c r="E15" s="39" t="s">
        <v>12</v>
      </c>
      <c r="F15" s="33">
        <v>73</v>
      </c>
      <c r="G15" s="34">
        <v>3</v>
      </c>
      <c r="H15" s="33"/>
      <c r="I15" s="34"/>
      <c r="J15" s="33"/>
      <c r="K15" s="34"/>
      <c r="L15" s="33">
        <v>74</v>
      </c>
      <c r="M15" s="34">
        <v>4</v>
      </c>
      <c r="N15" s="33">
        <v>73</v>
      </c>
      <c r="O15" s="34">
        <v>8</v>
      </c>
      <c r="P15" s="33">
        <v>72</v>
      </c>
      <c r="Q15" s="34">
        <v>7</v>
      </c>
      <c r="R15" s="33">
        <v>74</v>
      </c>
      <c r="S15" s="34">
        <v>9</v>
      </c>
      <c r="T15" s="33"/>
      <c r="U15" s="34"/>
      <c r="V15" s="33"/>
      <c r="W15" s="34"/>
      <c r="X15" s="33"/>
      <c r="Y15" s="34"/>
      <c r="Z15" s="33"/>
      <c r="AA15" s="34"/>
      <c r="AB15" s="673">
        <f t="shared" si="0"/>
        <v>31</v>
      </c>
      <c r="AE15" s="56"/>
    </row>
    <row r="16" spans="4:31" ht="24.95" customHeight="1">
      <c r="D16" s="76">
        <v>4</v>
      </c>
      <c r="E16" s="39" t="s">
        <v>32</v>
      </c>
      <c r="F16" s="37"/>
      <c r="G16" s="40"/>
      <c r="H16" s="33">
        <v>73</v>
      </c>
      <c r="I16" s="34">
        <v>2</v>
      </c>
      <c r="J16" s="33">
        <v>73</v>
      </c>
      <c r="K16" s="34">
        <v>1</v>
      </c>
      <c r="L16" s="33">
        <v>71</v>
      </c>
      <c r="M16" s="34">
        <v>9</v>
      </c>
      <c r="N16" s="33"/>
      <c r="O16" s="34"/>
      <c r="P16" s="33"/>
      <c r="Q16" s="34"/>
      <c r="R16" s="33"/>
      <c r="S16" s="34"/>
      <c r="T16" s="33">
        <v>69</v>
      </c>
      <c r="U16" s="34">
        <v>9</v>
      </c>
      <c r="V16" s="33"/>
      <c r="W16" s="34"/>
      <c r="X16" s="33"/>
      <c r="Y16" s="34"/>
      <c r="Z16" s="33"/>
      <c r="AA16" s="34"/>
      <c r="AB16" s="673">
        <f t="shared" si="0"/>
        <v>21</v>
      </c>
      <c r="AE16" s="54"/>
    </row>
    <row r="17" spans="3:31" ht="24.95" customHeight="1">
      <c r="D17" s="76">
        <v>5</v>
      </c>
      <c r="E17" s="41" t="s">
        <v>81</v>
      </c>
      <c r="F17" s="37"/>
      <c r="G17" s="34"/>
      <c r="H17" s="33">
        <v>73</v>
      </c>
      <c r="I17" s="34">
        <v>1</v>
      </c>
      <c r="J17" s="33"/>
      <c r="K17" s="34"/>
      <c r="L17" s="33"/>
      <c r="M17" s="34"/>
      <c r="N17" s="33">
        <v>74</v>
      </c>
      <c r="O17" s="34">
        <v>4</v>
      </c>
      <c r="P17" s="33">
        <v>69</v>
      </c>
      <c r="Q17" s="34">
        <v>8</v>
      </c>
      <c r="R17" s="33">
        <v>76</v>
      </c>
      <c r="S17" s="34">
        <v>7</v>
      </c>
      <c r="T17" s="33"/>
      <c r="U17" s="34"/>
      <c r="V17" s="33"/>
      <c r="W17" s="34"/>
      <c r="X17" s="33"/>
      <c r="Y17" s="34"/>
      <c r="Z17" s="33"/>
      <c r="AA17" s="34"/>
      <c r="AB17" s="673">
        <f t="shared" si="0"/>
        <v>20</v>
      </c>
      <c r="AE17" s="56"/>
    </row>
    <row r="18" spans="3:31" ht="24.95" customHeight="1">
      <c r="D18" s="76">
        <v>6</v>
      </c>
      <c r="E18" s="375" t="s">
        <v>48</v>
      </c>
      <c r="F18" s="33">
        <v>71</v>
      </c>
      <c r="G18" s="34">
        <v>8</v>
      </c>
      <c r="H18" s="33"/>
      <c r="I18" s="34"/>
      <c r="J18" s="33"/>
      <c r="K18" s="34"/>
      <c r="L18" s="33"/>
      <c r="M18" s="34"/>
      <c r="N18" s="33">
        <v>74</v>
      </c>
      <c r="O18" s="34">
        <v>5</v>
      </c>
      <c r="P18" s="33">
        <v>73</v>
      </c>
      <c r="Q18" s="34">
        <v>6</v>
      </c>
      <c r="R18" s="33"/>
      <c r="S18" s="34"/>
      <c r="T18" s="33"/>
      <c r="U18" s="34"/>
      <c r="V18" s="33"/>
      <c r="W18" s="34"/>
      <c r="X18" s="33"/>
      <c r="Y18" s="34"/>
      <c r="Z18" s="33"/>
      <c r="AA18" s="34"/>
      <c r="AB18" s="673">
        <f t="shared" si="0"/>
        <v>19</v>
      </c>
      <c r="AE18" s="54"/>
    </row>
    <row r="19" spans="3:31" ht="24.95" customHeight="1">
      <c r="D19" s="76">
        <v>7</v>
      </c>
      <c r="E19" s="375" t="s">
        <v>60</v>
      </c>
      <c r="F19" s="33"/>
      <c r="G19" s="34"/>
      <c r="H19" s="33">
        <v>70</v>
      </c>
      <c r="I19" s="34">
        <v>9</v>
      </c>
      <c r="J19" s="33">
        <v>71</v>
      </c>
      <c r="K19" s="34">
        <v>6</v>
      </c>
      <c r="L19" s="33"/>
      <c r="M19" s="34"/>
      <c r="N19" s="33"/>
      <c r="O19" s="34"/>
      <c r="P19" s="33">
        <v>74</v>
      </c>
      <c r="Q19" s="34">
        <v>2</v>
      </c>
      <c r="R19" s="33"/>
      <c r="S19" s="34"/>
      <c r="T19" s="33"/>
      <c r="U19" s="34"/>
      <c r="V19" s="33"/>
      <c r="W19" s="34"/>
      <c r="X19" s="33"/>
      <c r="Y19" s="34"/>
      <c r="Z19" s="33"/>
      <c r="AA19" s="34"/>
      <c r="AB19" s="673">
        <f t="shared" si="0"/>
        <v>17</v>
      </c>
      <c r="AE19" s="56"/>
    </row>
    <row r="20" spans="3:31" ht="24.95" customHeight="1">
      <c r="D20" s="76">
        <v>8</v>
      </c>
      <c r="E20" s="375" t="s">
        <v>85</v>
      </c>
      <c r="F20" s="33">
        <v>70</v>
      </c>
      <c r="G20" s="34">
        <v>9</v>
      </c>
      <c r="H20" s="33">
        <v>72</v>
      </c>
      <c r="I20" s="34">
        <v>3</v>
      </c>
      <c r="J20" s="33">
        <v>72</v>
      </c>
      <c r="K20" s="34">
        <v>4</v>
      </c>
      <c r="L20" s="33"/>
      <c r="M20" s="34"/>
      <c r="N20" s="33"/>
      <c r="O20" s="34"/>
      <c r="P20" s="33"/>
      <c r="Q20" s="34"/>
      <c r="R20" s="33"/>
      <c r="S20" s="34"/>
      <c r="T20" s="33"/>
      <c r="U20" s="34"/>
      <c r="V20" s="33"/>
      <c r="W20" s="34"/>
      <c r="X20" s="33"/>
      <c r="Y20" s="34"/>
      <c r="Z20" s="33"/>
      <c r="AA20" s="34"/>
      <c r="AB20" s="673">
        <f t="shared" si="0"/>
        <v>16</v>
      </c>
      <c r="AE20" s="54"/>
    </row>
    <row r="21" spans="3:31" ht="24.95" customHeight="1">
      <c r="D21" s="76">
        <v>9</v>
      </c>
      <c r="E21" s="41" t="s">
        <v>93</v>
      </c>
      <c r="F21" s="37"/>
      <c r="G21" s="34"/>
      <c r="H21" s="33"/>
      <c r="I21" s="34"/>
      <c r="J21" s="33">
        <v>72</v>
      </c>
      <c r="K21" s="34">
        <v>5</v>
      </c>
      <c r="L21" s="33"/>
      <c r="M21" s="34"/>
      <c r="N21" s="33">
        <v>72</v>
      </c>
      <c r="O21" s="34">
        <v>10</v>
      </c>
      <c r="P21" s="33"/>
      <c r="Q21" s="34"/>
      <c r="R21" s="33"/>
      <c r="S21" s="34"/>
      <c r="T21" s="33"/>
      <c r="U21" s="34"/>
      <c r="V21" s="33"/>
      <c r="W21" s="34"/>
      <c r="X21" s="33"/>
      <c r="Y21" s="34"/>
      <c r="Z21" s="33"/>
      <c r="AA21" s="34"/>
      <c r="AB21" s="673">
        <f t="shared" si="0"/>
        <v>15</v>
      </c>
      <c r="AE21" s="56"/>
    </row>
    <row r="22" spans="3:31" ht="24.95" customHeight="1">
      <c r="D22" s="76">
        <v>10</v>
      </c>
      <c r="E22" s="664" t="s">
        <v>51</v>
      </c>
      <c r="F22" s="33"/>
      <c r="G22" s="34"/>
      <c r="H22" s="33"/>
      <c r="I22" s="34"/>
      <c r="J22" s="33"/>
      <c r="K22" s="34"/>
      <c r="L22" s="33">
        <v>74</v>
      </c>
      <c r="M22" s="34">
        <v>1</v>
      </c>
      <c r="N22" s="33">
        <v>72</v>
      </c>
      <c r="O22" s="34">
        <v>9</v>
      </c>
      <c r="P22" s="33"/>
      <c r="Q22" s="34"/>
      <c r="R22" s="33">
        <v>76</v>
      </c>
      <c r="S22" s="34">
        <v>4</v>
      </c>
      <c r="T22" s="33"/>
      <c r="U22" s="34"/>
      <c r="V22" s="33"/>
      <c r="W22" s="34"/>
      <c r="X22" s="33"/>
      <c r="Y22" s="34"/>
      <c r="Z22" s="33"/>
      <c r="AA22" s="34"/>
      <c r="AB22" s="673">
        <f t="shared" si="0"/>
        <v>14</v>
      </c>
      <c r="AE22" s="54"/>
    </row>
    <row r="23" spans="3:31" ht="24.95" customHeight="1">
      <c r="D23" s="76">
        <v>11</v>
      </c>
      <c r="E23" s="38" t="s">
        <v>133</v>
      </c>
      <c r="F23" s="37"/>
      <c r="G23" s="45"/>
      <c r="H23" s="99"/>
      <c r="I23" s="34"/>
      <c r="J23" s="33"/>
      <c r="K23" s="34"/>
      <c r="L23" s="33"/>
      <c r="M23" s="34"/>
      <c r="N23" s="33">
        <v>73</v>
      </c>
      <c r="O23" s="34">
        <v>7</v>
      </c>
      <c r="P23" s="33"/>
      <c r="Q23" s="34"/>
      <c r="R23" s="33"/>
      <c r="S23" s="34"/>
      <c r="T23" s="33">
        <v>74</v>
      </c>
      <c r="U23" s="34">
        <v>7</v>
      </c>
      <c r="V23" s="33"/>
      <c r="W23" s="34"/>
      <c r="X23" s="33"/>
      <c r="Y23" s="34"/>
      <c r="Z23" s="33"/>
      <c r="AA23" s="34"/>
      <c r="AB23" s="673">
        <f t="shared" si="0"/>
        <v>14</v>
      </c>
      <c r="AE23" s="55"/>
    </row>
    <row r="24" spans="3:31" ht="24.95" customHeight="1">
      <c r="D24" s="76">
        <v>12</v>
      </c>
      <c r="E24" s="41" t="s">
        <v>10</v>
      </c>
      <c r="F24" s="37">
        <v>72</v>
      </c>
      <c r="G24" s="45">
        <v>7</v>
      </c>
      <c r="H24" s="99"/>
      <c r="I24" s="34"/>
      <c r="J24" s="33"/>
      <c r="K24" s="34"/>
      <c r="L24" s="33"/>
      <c r="M24" s="34"/>
      <c r="N24" s="33"/>
      <c r="O24" s="34"/>
      <c r="P24" s="33"/>
      <c r="Q24" s="34"/>
      <c r="R24" s="33">
        <v>76</v>
      </c>
      <c r="S24" s="34">
        <v>5</v>
      </c>
      <c r="T24" s="33"/>
      <c r="U24" s="34"/>
      <c r="V24" s="33"/>
      <c r="W24" s="34"/>
      <c r="X24" s="33"/>
      <c r="Y24" s="34"/>
      <c r="Z24" s="33"/>
      <c r="AA24" s="34"/>
      <c r="AB24" s="673">
        <f t="shared" si="0"/>
        <v>12</v>
      </c>
      <c r="AE24" s="55"/>
    </row>
    <row r="25" spans="3:31" ht="24.95" customHeight="1">
      <c r="D25" s="76">
        <v>13</v>
      </c>
      <c r="E25" s="41" t="s">
        <v>192</v>
      </c>
      <c r="F25" s="37"/>
      <c r="G25" s="45"/>
      <c r="H25" s="99"/>
      <c r="I25" s="34"/>
      <c r="J25" s="33"/>
      <c r="K25" s="34"/>
      <c r="L25" s="33">
        <v>72</v>
      </c>
      <c r="M25" s="34">
        <v>8</v>
      </c>
      <c r="N25" s="33"/>
      <c r="O25" s="34"/>
      <c r="P25" s="33"/>
      <c r="Q25" s="34"/>
      <c r="R25" s="33"/>
      <c r="S25" s="34"/>
      <c r="T25" s="33">
        <v>76</v>
      </c>
      <c r="U25" s="34">
        <v>4</v>
      </c>
      <c r="V25" s="33"/>
      <c r="W25" s="34"/>
      <c r="X25" s="33"/>
      <c r="Y25" s="34"/>
      <c r="Z25" s="33"/>
      <c r="AA25" s="34"/>
      <c r="AB25" s="673">
        <f t="shared" si="0"/>
        <v>12</v>
      </c>
      <c r="AE25" s="55"/>
    </row>
    <row r="26" spans="3:31" ht="24.95" customHeight="1">
      <c r="D26" s="76">
        <v>14</v>
      </c>
      <c r="E26" s="375" t="s">
        <v>53</v>
      </c>
      <c r="F26" s="33">
        <v>73</v>
      </c>
      <c r="G26" s="45">
        <v>4</v>
      </c>
      <c r="H26" s="99"/>
      <c r="I26" s="34"/>
      <c r="J26" s="33">
        <v>71</v>
      </c>
      <c r="K26" s="34">
        <v>7</v>
      </c>
      <c r="L26" s="33"/>
      <c r="M26" s="34"/>
      <c r="N26" s="33"/>
      <c r="O26" s="34"/>
      <c r="P26" s="33"/>
      <c r="Q26" s="34"/>
      <c r="R26" s="33"/>
      <c r="S26" s="34"/>
      <c r="T26" s="33"/>
      <c r="U26" s="34"/>
      <c r="V26" s="33"/>
      <c r="W26" s="34"/>
      <c r="X26" s="33"/>
      <c r="Y26" s="34"/>
      <c r="Z26" s="33"/>
      <c r="AA26" s="34"/>
      <c r="AB26" s="673">
        <f t="shared" si="0"/>
        <v>11</v>
      </c>
      <c r="AE26" s="55"/>
    </row>
    <row r="27" spans="3:31" ht="24.95" customHeight="1">
      <c r="D27" s="76">
        <v>15</v>
      </c>
      <c r="E27" s="375" t="s">
        <v>90</v>
      </c>
      <c r="F27" s="33"/>
      <c r="G27" s="45"/>
      <c r="H27" s="99">
        <v>64</v>
      </c>
      <c r="I27" s="34">
        <v>10</v>
      </c>
      <c r="J27" s="33"/>
      <c r="K27" s="34"/>
      <c r="L27" s="33"/>
      <c r="M27" s="34"/>
      <c r="N27" s="33"/>
      <c r="O27" s="34"/>
      <c r="P27" s="33"/>
      <c r="Q27" s="34"/>
      <c r="R27" s="33"/>
      <c r="S27" s="34"/>
      <c r="T27" s="33"/>
      <c r="U27" s="34"/>
      <c r="V27" s="33"/>
      <c r="W27" s="34"/>
      <c r="X27" s="33"/>
      <c r="Y27" s="34"/>
      <c r="Z27" s="33"/>
      <c r="AA27" s="34"/>
      <c r="AB27" s="673">
        <f t="shared" si="0"/>
        <v>10</v>
      </c>
      <c r="AE27" s="55"/>
    </row>
    <row r="28" spans="3:31" ht="24.95" customHeight="1">
      <c r="D28" s="76">
        <v>16</v>
      </c>
      <c r="E28" s="39" t="s">
        <v>84</v>
      </c>
      <c r="F28" s="37">
        <v>64</v>
      </c>
      <c r="G28" s="45">
        <v>10</v>
      </c>
      <c r="H28" s="268"/>
      <c r="I28" s="34"/>
      <c r="J28" s="33"/>
      <c r="K28" s="34"/>
      <c r="L28" s="33"/>
      <c r="M28" s="34"/>
      <c r="N28" s="33"/>
      <c r="O28" s="34"/>
      <c r="P28" s="33"/>
      <c r="Q28" s="34"/>
      <c r="R28" s="33"/>
      <c r="S28" s="34"/>
      <c r="T28" s="33"/>
      <c r="U28" s="34"/>
      <c r="V28" s="33"/>
      <c r="W28" s="34"/>
      <c r="X28" s="33"/>
      <c r="Y28" s="34"/>
      <c r="Z28" s="33"/>
      <c r="AA28" s="34"/>
      <c r="AB28" s="673">
        <f t="shared" si="0"/>
        <v>10</v>
      </c>
      <c r="AE28" s="55"/>
    </row>
    <row r="29" spans="3:31" ht="24.95" customHeight="1">
      <c r="D29" s="76">
        <v>17</v>
      </c>
      <c r="E29" s="39" t="s">
        <v>14</v>
      </c>
      <c r="F29" s="37"/>
      <c r="G29" s="46"/>
      <c r="H29" s="99"/>
      <c r="I29" s="34"/>
      <c r="J29" s="33">
        <v>67</v>
      </c>
      <c r="K29" s="34">
        <v>10</v>
      </c>
      <c r="L29" s="33"/>
      <c r="M29" s="34"/>
      <c r="N29" s="33"/>
      <c r="O29" s="34"/>
      <c r="P29" s="33"/>
      <c r="Q29" s="34"/>
      <c r="R29" s="33"/>
      <c r="S29" s="34"/>
      <c r="T29" s="33"/>
      <c r="U29" s="34"/>
      <c r="V29" s="33"/>
      <c r="W29" s="34"/>
      <c r="X29" s="33"/>
      <c r="Y29" s="34"/>
      <c r="Z29" s="33"/>
      <c r="AA29" s="34"/>
      <c r="AB29" s="673">
        <f t="shared" si="0"/>
        <v>10</v>
      </c>
      <c r="AE29" s="55"/>
    </row>
    <row r="30" spans="3:31" ht="24.95" customHeight="1">
      <c r="D30" s="76">
        <v>18</v>
      </c>
      <c r="E30" s="375" t="s">
        <v>46</v>
      </c>
      <c r="F30" s="33"/>
      <c r="G30" s="45"/>
      <c r="H30" s="99"/>
      <c r="I30" s="34"/>
      <c r="J30" s="33"/>
      <c r="K30" s="34"/>
      <c r="L30" s="33"/>
      <c r="M30" s="34"/>
      <c r="N30" s="33"/>
      <c r="O30" s="34"/>
      <c r="P30" s="33">
        <v>69</v>
      </c>
      <c r="Q30" s="34">
        <v>9</v>
      </c>
      <c r="R30" s="33"/>
      <c r="S30" s="34"/>
      <c r="T30" s="33"/>
      <c r="U30" s="34"/>
      <c r="V30" s="33"/>
      <c r="W30" s="34"/>
      <c r="X30" s="33"/>
      <c r="Y30" s="34"/>
      <c r="Z30" s="33"/>
      <c r="AA30" s="34"/>
      <c r="AB30" s="673">
        <f t="shared" si="0"/>
        <v>9</v>
      </c>
      <c r="AE30" s="55"/>
    </row>
    <row r="31" spans="3:31" ht="24.95" customHeight="1">
      <c r="C31" s="50"/>
      <c r="D31" s="76">
        <v>19</v>
      </c>
      <c r="E31" s="78" t="s">
        <v>70</v>
      </c>
      <c r="F31" s="37"/>
      <c r="G31" s="46"/>
      <c r="H31" s="33"/>
      <c r="I31" s="34"/>
      <c r="J31" s="33"/>
      <c r="K31" s="34"/>
      <c r="L31" s="33">
        <v>74</v>
      </c>
      <c r="M31" s="34">
        <v>3</v>
      </c>
      <c r="N31" s="33"/>
      <c r="O31" s="34"/>
      <c r="P31" s="33"/>
      <c r="Q31" s="34"/>
      <c r="R31" s="33"/>
      <c r="S31" s="34"/>
      <c r="T31" s="33">
        <v>75</v>
      </c>
      <c r="U31" s="34">
        <v>6</v>
      </c>
      <c r="V31" s="33"/>
      <c r="W31" s="34"/>
      <c r="X31" s="33"/>
      <c r="Y31" s="34"/>
      <c r="Z31" s="33"/>
      <c r="AA31" s="34"/>
      <c r="AB31" s="673">
        <f t="shared" si="0"/>
        <v>9</v>
      </c>
      <c r="AE31" s="55"/>
    </row>
    <row r="32" spans="3:31" ht="24.95" customHeight="1">
      <c r="D32" s="76">
        <v>20</v>
      </c>
      <c r="E32" s="38" t="s">
        <v>191</v>
      </c>
      <c r="F32" s="48"/>
      <c r="G32" s="47"/>
      <c r="H32" s="48"/>
      <c r="I32" s="43"/>
      <c r="J32" s="48"/>
      <c r="K32" s="43"/>
      <c r="L32" s="48">
        <v>73</v>
      </c>
      <c r="M32" s="43">
        <v>7</v>
      </c>
      <c r="N32" s="48"/>
      <c r="O32" s="43"/>
      <c r="P32" s="48"/>
      <c r="Q32" s="43"/>
      <c r="R32" s="48">
        <v>77</v>
      </c>
      <c r="S32" s="43">
        <v>2</v>
      </c>
      <c r="T32" s="48"/>
      <c r="U32" s="43"/>
      <c r="V32" s="48"/>
      <c r="W32" s="43"/>
      <c r="X32" s="48"/>
      <c r="Y32" s="43"/>
      <c r="Z32" s="48"/>
      <c r="AA32" s="43"/>
      <c r="AB32" s="674">
        <f t="shared" si="0"/>
        <v>9</v>
      </c>
      <c r="AE32" s="55"/>
    </row>
    <row r="33" spans="4:31" ht="24.95" customHeight="1">
      <c r="D33" s="76">
        <v>21</v>
      </c>
      <c r="E33" s="375" t="s">
        <v>127</v>
      </c>
      <c r="F33" s="33"/>
      <c r="G33" s="45"/>
      <c r="H33" s="33"/>
      <c r="I33" s="34"/>
      <c r="J33" s="33"/>
      <c r="K33" s="34"/>
      <c r="L33" s="33"/>
      <c r="M33" s="34"/>
      <c r="N33" s="33"/>
      <c r="O33" s="34"/>
      <c r="P33" s="33"/>
      <c r="Q33" s="34"/>
      <c r="R33" s="33">
        <v>75</v>
      </c>
      <c r="S33" s="34">
        <v>8</v>
      </c>
      <c r="T33" s="33"/>
      <c r="U33" s="34"/>
      <c r="V33" s="33"/>
      <c r="W33" s="34"/>
      <c r="X33" s="33"/>
      <c r="Y33" s="34"/>
      <c r="Z33" s="33"/>
      <c r="AA33" s="34"/>
      <c r="AB33" s="673">
        <f t="shared" si="0"/>
        <v>8</v>
      </c>
      <c r="AE33" s="55"/>
    </row>
    <row r="34" spans="4:31" ht="24.95" customHeight="1">
      <c r="D34" s="76">
        <v>22</v>
      </c>
      <c r="E34" s="41" t="s">
        <v>47</v>
      </c>
      <c r="F34" s="37"/>
      <c r="G34" s="45"/>
      <c r="H34" s="33"/>
      <c r="I34" s="34"/>
      <c r="J34" s="33">
        <v>71</v>
      </c>
      <c r="K34" s="34">
        <v>8</v>
      </c>
      <c r="L34" s="33"/>
      <c r="M34" s="34"/>
      <c r="N34" s="33"/>
      <c r="O34" s="34"/>
      <c r="P34" s="33"/>
      <c r="Q34" s="34"/>
      <c r="R34" s="33"/>
      <c r="S34" s="34"/>
      <c r="T34" s="33"/>
      <c r="U34" s="34"/>
      <c r="V34" s="33"/>
      <c r="W34" s="34"/>
      <c r="X34" s="33"/>
      <c r="Y34" s="34"/>
      <c r="Z34" s="33"/>
      <c r="AA34" s="34"/>
      <c r="AB34" s="673">
        <f t="shared" si="0"/>
        <v>8</v>
      </c>
      <c r="AE34" s="55"/>
    </row>
    <row r="35" spans="4:31" ht="24.95" customHeight="1">
      <c r="D35" s="76">
        <v>23</v>
      </c>
      <c r="E35" s="375" t="s">
        <v>71</v>
      </c>
      <c r="F35" s="33"/>
      <c r="G35" s="45"/>
      <c r="H35" s="33">
        <v>71</v>
      </c>
      <c r="I35" s="34">
        <v>7</v>
      </c>
      <c r="J35" s="33"/>
      <c r="K35" s="34"/>
      <c r="L35" s="33"/>
      <c r="M35" s="34"/>
      <c r="N35" s="33"/>
      <c r="O35" s="34"/>
      <c r="P35" s="33"/>
      <c r="Q35" s="34"/>
      <c r="R35" s="33"/>
      <c r="S35" s="34"/>
      <c r="T35" s="33"/>
      <c r="U35" s="34"/>
      <c r="V35" s="33"/>
      <c r="W35" s="34"/>
      <c r="X35" s="33"/>
      <c r="Y35" s="34"/>
      <c r="Z35" s="33"/>
      <c r="AA35" s="34"/>
      <c r="AB35" s="673">
        <f t="shared" si="0"/>
        <v>7</v>
      </c>
    </row>
    <row r="36" spans="4:31" ht="24.95" customHeight="1">
      <c r="D36" s="76">
        <v>24</v>
      </c>
      <c r="E36" s="38" t="s">
        <v>11</v>
      </c>
      <c r="F36" s="48">
        <v>73</v>
      </c>
      <c r="G36" s="47">
        <v>2</v>
      </c>
      <c r="H36" s="48"/>
      <c r="I36" s="43"/>
      <c r="J36" s="48"/>
      <c r="K36" s="43"/>
      <c r="L36" s="48"/>
      <c r="M36" s="43"/>
      <c r="N36" s="48"/>
      <c r="O36" s="43"/>
      <c r="P36" s="48">
        <v>73</v>
      </c>
      <c r="Q36" s="43">
        <v>5</v>
      </c>
      <c r="R36" s="48"/>
      <c r="S36" s="43"/>
      <c r="T36" s="48"/>
      <c r="U36" s="43"/>
      <c r="V36" s="48"/>
      <c r="W36" s="43"/>
      <c r="X36" s="48"/>
      <c r="Y36" s="43"/>
      <c r="Z36" s="48"/>
      <c r="AA36" s="43"/>
      <c r="AB36" s="674">
        <f t="shared" si="0"/>
        <v>7</v>
      </c>
    </row>
    <row r="37" spans="4:31" ht="24.95" customHeight="1">
      <c r="D37" s="76">
        <v>25</v>
      </c>
      <c r="E37" s="41" t="s">
        <v>138</v>
      </c>
      <c r="F37" s="37"/>
      <c r="G37" s="45"/>
      <c r="H37" s="33"/>
      <c r="I37" s="34"/>
      <c r="J37" s="33"/>
      <c r="K37" s="34"/>
      <c r="L37" s="33"/>
      <c r="M37" s="34"/>
      <c r="N37" s="33">
        <v>73</v>
      </c>
      <c r="O37" s="34">
        <v>6</v>
      </c>
      <c r="P37" s="33"/>
      <c r="Q37" s="34"/>
      <c r="R37" s="33"/>
      <c r="S37" s="34"/>
      <c r="T37" s="33"/>
      <c r="U37" s="34"/>
      <c r="V37" s="33"/>
      <c r="W37" s="34"/>
      <c r="X37" s="33"/>
      <c r="Y37" s="34"/>
      <c r="Z37" s="33"/>
      <c r="AA37" s="34"/>
      <c r="AB37" s="673">
        <f t="shared" si="0"/>
        <v>6</v>
      </c>
    </row>
    <row r="38" spans="4:31" ht="24.95" customHeight="1">
      <c r="D38" s="76">
        <v>26</v>
      </c>
      <c r="E38" s="78" t="s">
        <v>63</v>
      </c>
      <c r="F38" s="42"/>
      <c r="G38" s="235"/>
      <c r="H38" s="48"/>
      <c r="I38" s="43"/>
      <c r="J38" s="48"/>
      <c r="K38" s="43"/>
      <c r="L38" s="48">
        <v>73</v>
      </c>
      <c r="M38" s="43">
        <v>6</v>
      </c>
      <c r="N38" s="48"/>
      <c r="O38" s="43"/>
      <c r="P38" s="48"/>
      <c r="Q38" s="43"/>
      <c r="R38" s="48"/>
      <c r="S38" s="43"/>
      <c r="T38" s="48"/>
      <c r="U38" s="43"/>
      <c r="V38" s="48"/>
      <c r="W38" s="43"/>
      <c r="X38" s="48"/>
      <c r="Y38" s="43"/>
      <c r="Z38" s="48"/>
      <c r="AA38" s="43"/>
      <c r="AB38" s="674">
        <f t="shared" si="0"/>
        <v>6</v>
      </c>
    </row>
    <row r="39" spans="4:31" ht="24.95" customHeight="1">
      <c r="D39" s="76">
        <v>27</v>
      </c>
      <c r="E39" s="41" t="s">
        <v>177</v>
      </c>
      <c r="F39" s="37"/>
      <c r="G39" s="46"/>
      <c r="H39" s="33"/>
      <c r="I39" s="34"/>
      <c r="J39" s="33"/>
      <c r="K39" s="34"/>
      <c r="L39" s="33"/>
      <c r="M39" s="34"/>
      <c r="N39" s="33"/>
      <c r="O39" s="34"/>
      <c r="P39" s="33"/>
      <c r="Q39" s="34"/>
      <c r="R39" s="33">
        <v>76</v>
      </c>
      <c r="S39" s="34">
        <v>6</v>
      </c>
      <c r="T39" s="33"/>
      <c r="U39" s="34"/>
      <c r="V39" s="33"/>
      <c r="W39" s="34"/>
      <c r="X39" s="33"/>
      <c r="Y39" s="34"/>
      <c r="Z39" s="33"/>
      <c r="AA39" s="34"/>
      <c r="AB39" s="673">
        <f t="shared" si="0"/>
        <v>6</v>
      </c>
    </row>
    <row r="40" spans="4:31" ht="24.95" customHeight="1">
      <c r="D40" s="76">
        <v>28</v>
      </c>
      <c r="E40" s="375" t="s">
        <v>88</v>
      </c>
      <c r="F40" s="33"/>
      <c r="G40" s="45"/>
      <c r="H40" s="33">
        <v>71</v>
      </c>
      <c r="I40" s="34">
        <v>6</v>
      </c>
      <c r="J40" s="33"/>
      <c r="K40" s="34"/>
      <c r="L40" s="33"/>
      <c r="M40" s="34"/>
      <c r="N40" s="33"/>
      <c r="O40" s="34"/>
      <c r="P40" s="33"/>
      <c r="Q40" s="34"/>
      <c r="R40" s="33"/>
      <c r="S40" s="34"/>
      <c r="T40" s="33"/>
      <c r="U40" s="34"/>
      <c r="V40" s="33"/>
      <c r="W40" s="34"/>
      <c r="X40" s="33"/>
      <c r="Y40" s="34"/>
      <c r="Z40" s="33"/>
      <c r="AA40" s="34"/>
      <c r="AB40" s="673">
        <f t="shared" si="0"/>
        <v>6</v>
      </c>
    </row>
    <row r="41" spans="4:31" ht="24.95" customHeight="1">
      <c r="D41" s="76">
        <v>29</v>
      </c>
      <c r="E41" s="375" t="s">
        <v>77</v>
      </c>
      <c r="F41" s="33">
        <v>72</v>
      </c>
      <c r="G41" s="45">
        <v>6</v>
      </c>
      <c r="H41" s="33"/>
      <c r="I41" s="34"/>
      <c r="J41" s="33"/>
      <c r="K41" s="34"/>
      <c r="L41" s="33"/>
      <c r="M41" s="34"/>
      <c r="N41" s="33"/>
      <c r="O41" s="34"/>
      <c r="P41" s="33"/>
      <c r="Q41" s="34"/>
      <c r="R41" s="33"/>
      <c r="S41" s="34"/>
      <c r="T41" s="33"/>
      <c r="U41" s="34"/>
      <c r="V41" s="33"/>
      <c r="W41" s="34"/>
      <c r="X41" s="33"/>
      <c r="Y41" s="34"/>
      <c r="Z41" s="33"/>
      <c r="AA41" s="34"/>
      <c r="AB41" s="673">
        <f t="shared" si="0"/>
        <v>6</v>
      </c>
    </row>
    <row r="42" spans="4:31" ht="24.95" customHeight="1">
      <c r="D42" s="76">
        <v>30</v>
      </c>
      <c r="E42" s="39" t="s">
        <v>55</v>
      </c>
      <c r="F42" s="37"/>
      <c r="G42" s="45"/>
      <c r="H42" s="37">
        <v>72</v>
      </c>
      <c r="I42" s="34">
        <v>5</v>
      </c>
      <c r="J42" s="33"/>
      <c r="K42" s="34"/>
      <c r="L42" s="33"/>
      <c r="M42" s="34"/>
      <c r="N42" s="33"/>
      <c r="O42" s="34"/>
      <c r="P42" s="33"/>
      <c r="Q42" s="34"/>
      <c r="R42" s="50"/>
      <c r="S42" s="34"/>
      <c r="T42" s="33"/>
      <c r="U42" s="34"/>
      <c r="V42" s="33"/>
      <c r="W42" s="34"/>
      <c r="X42" s="33"/>
      <c r="Y42" s="34"/>
      <c r="Z42" s="33"/>
      <c r="AA42" s="34"/>
      <c r="AB42" s="673">
        <f t="shared" si="0"/>
        <v>5</v>
      </c>
    </row>
    <row r="43" spans="4:31" ht="24.95" customHeight="1">
      <c r="D43" s="76">
        <v>31</v>
      </c>
      <c r="E43" s="41" t="s">
        <v>425</v>
      </c>
      <c r="F43" s="37"/>
      <c r="G43" s="45"/>
      <c r="H43" s="33"/>
      <c r="I43" s="34"/>
      <c r="J43" s="33"/>
      <c r="K43" s="34"/>
      <c r="L43" s="33"/>
      <c r="M43" s="34"/>
      <c r="N43" s="33"/>
      <c r="O43" s="34"/>
      <c r="P43" s="33"/>
      <c r="Q43" s="34"/>
      <c r="R43" s="33"/>
      <c r="S43" s="34"/>
      <c r="T43" s="33">
        <v>76</v>
      </c>
      <c r="U43" s="34">
        <v>5</v>
      </c>
      <c r="V43" s="33"/>
      <c r="W43" s="34"/>
      <c r="X43" s="33"/>
      <c r="Y43" s="34"/>
      <c r="Z43" s="33"/>
      <c r="AA43" s="34"/>
      <c r="AB43" s="673">
        <f t="shared" si="0"/>
        <v>5</v>
      </c>
    </row>
    <row r="44" spans="4:31" ht="24.95" customHeight="1">
      <c r="D44" s="76">
        <v>32</v>
      </c>
      <c r="E44" s="39" t="s">
        <v>82</v>
      </c>
      <c r="F44" s="37">
        <v>73</v>
      </c>
      <c r="G44" s="45">
        <v>5</v>
      </c>
      <c r="H44" s="33"/>
      <c r="I44" s="34"/>
      <c r="J44" s="33"/>
      <c r="K44" s="34"/>
      <c r="L44" s="33"/>
      <c r="M44" s="34"/>
      <c r="N44" s="33"/>
      <c r="O44" s="34"/>
      <c r="P44" s="33"/>
      <c r="Q44" s="34"/>
      <c r="R44" s="33"/>
      <c r="S44" s="34"/>
      <c r="T44" s="33"/>
      <c r="U44" s="34"/>
      <c r="V44" s="33"/>
      <c r="W44" s="34"/>
      <c r="X44" s="33"/>
      <c r="Y44" s="34"/>
      <c r="Z44" s="33"/>
      <c r="AA44" s="34"/>
      <c r="AB44" s="673">
        <f t="shared" si="0"/>
        <v>5</v>
      </c>
    </row>
    <row r="45" spans="4:31" ht="24.95" customHeight="1">
      <c r="D45" s="76">
        <v>33</v>
      </c>
      <c r="E45" s="375" t="s">
        <v>89</v>
      </c>
      <c r="F45" s="33"/>
      <c r="G45" s="45"/>
      <c r="H45" s="33">
        <v>72</v>
      </c>
      <c r="I45" s="34">
        <v>4</v>
      </c>
      <c r="J45" s="33"/>
      <c r="K45" s="34"/>
      <c r="L45" s="33"/>
      <c r="M45" s="34"/>
      <c r="N45" s="33"/>
      <c r="O45" s="34"/>
      <c r="P45" s="33"/>
      <c r="Q45" s="34"/>
      <c r="R45" s="33"/>
      <c r="S45" s="34"/>
      <c r="T45" s="33"/>
      <c r="U45" s="34"/>
      <c r="V45" s="33"/>
      <c r="W45" s="34"/>
      <c r="X45" s="33"/>
      <c r="Y45" s="34"/>
      <c r="Z45" s="33"/>
      <c r="AA45" s="34"/>
      <c r="AB45" s="673">
        <f t="shared" si="0"/>
        <v>4</v>
      </c>
    </row>
    <row r="46" spans="4:31" ht="24.95" customHeight="1">
      <c r="D46" s="76">
        <v>34</v>
      </c>
      <c r="E46" s="38" t="s">
        <v>154</v>
      </c>
      <c r="F46" s="42"/>
      <c r="G46" s="47"/>
      <c r="H46" s="48"/>
      <c r="I46" s="43"/>
      <c r="J46" s="48"/>
      <c r="K46" s="43"/>
      <c r="L46" s="48"/>
      <c r="M46" s="43"/>
      <c r="N46" s="48"/>
      <c r="O46" s="43"/>
      <c r="P46" s="48">
        <v>73</v>
      </c>
      <c r="Q46" s="43">
        <v>4</v>
      </c>
      <c r="R46" s="48"/>
      <c r="S46" s="43"/>
      <c r="T46" s="48"/>
      <c r="U46" s="43"/>
      <c r="V46" s="48"/>
      <c r="W46" s="43"/>
      <c r="X46" s="48"/>
      <c r="Y46" s="43"/>
      <c r="Z46" s="48"/>
      <c r="AA46" s="43"/>
      <c r="AB46" s="674">
        <f t="shared" si="0"/>
        <v>4</v>
      </c>
    </row>
    <row r="47" spans="4:31" ht="24.95" customHeight="1">
      <c r="D47" s="76">
        <v>35</v>
      </c>
      <c r="E47" s="375" t="s">
        <v>69</v>
      </c>
      <c r="F47" s="33"/>
      <c r="G47" s="45"/>
      <c r="H47" s="33"/>
      <c r="I47" s="34"/>
      <c r="J47" s="33">
        <v>72</v>
      </c>
      <c r="K47" s="34">
        <v>3</v>
      </c>
      <c r="L47" s="33"/>
      <c r="M47" s="34"/>
      <c r="N47" s="33">
        <v>74</v>
      </c>
      <c r="O47" s="34">
        <v>1</v>
      </c>
      <c r="P47" s="33"/>
      <c r="Q47" s="34"/>
      <c r="R47" s="33"/>
      <c r="S47" s="34"/>
      <c r="T47" s="33"/>
      <c r="U47" s="34"/>
      <c r="V47" s="33"/>
      <c r="W47" s="34"/>
      <c r="X47" s="33"/>
      <c r="Y47" s="34"/>
      <c r="Z47" s="33"/>
      <c r="AA47" s="34"/>
      <c r="AB47" s="673">
        <f t="shared" si="0"/>
        <v>4</v>
      </c>
    </row>
    <row r="48" spans="4:31" ht="24.95" customHeight="1">
      <c r="D48" s="76">
        <v>36</v>
      </c>
      <c r="E48" s="38" t="s">
        <v>129</v>
      </c>
      <c r="F48" s="42"/>
      <c r="G48" s="47"/>
      <c r="H48" s="48"/>
      <c r="I48" s="43"/>
      <c r="J48" s="48"/>
      <c r="K48" s="43"/>
      <c r="L48" s="48"/>
      <c r="M48" s="43"/>
      <c r="N48" s="48"/>
      <c r="O48" s="43"/>
      <c r="P48" s="48">
        <v>74</v>
      </c>
      <c r="Q48" s="43">
        <v>3</v>
      </c>
      <c r="R48" s="48"/>
      <c r="S48" s="43"/>
      <c r="T48" s="48"/>
      <c r="U48" s="43"/>
      <c r="V48" s="48"/>
      <c r="W48" s="43"/>
      <c r="X48" s="48"/>
      <c r="Y48" s="43"/>
      <c r="Z48" s="48"/>
      <c r="AA48" s="43"/>
      <c r="AB48" s="674">
        <f t="shared" si="0"/>
        <v>3</v>
      </c>
    </row>
    <row r="49" spans="4:28" ht="24.95" customHeight="1">
      <c r="D49" s="76">
        <v>37</v>
      </c>
      <c r="E49" s="664" t="s">
        <v>64</v>
      </c>
      <c r="F49" s="48"/>
      <c r="G49" s="47"/>
      <c r="H49" s="48"/>
      <c r="I49" s="43"/>
      <c r="J49" s="48"/>
      <c r="K49" s="43"/>
      <c r="L49" s="48"/>
      <c r="M49" s="43"/>
      <c r="N49" s="48">
        <v>74</v>
      </c>
      <c r="O49" s="43">
        <v>3</v>
      </c>
      <c r="P49" s="48"/>
      <c r="Q49" s="47"/>
      <c r="R49" s="48"/>
      <c r="S49" s="43"/>
      <c r="T49" s="48"/>
      <c r="U49" s="43"/>
      <c r="V49" s="48"/>
      <c r="W49" s="43"/>
      <c r="X49" s="48"/>
      <c r="Y49" s="43"/>
      <c r="Z49" s="48"/>
      <c r="AA49" s="43"/>
      <c r="AB49" s="674">
        <f t="shared" si="0"/>
        <v>3</v>
      </c>
    </row>
    <row r="50" spans="4:28" ht="24.95" customHeight="1">
      <c r="D50" s="76">
        <v>38</v>
      </c>
      <c r="E50" s="668" t="s">
        <v>33</v>
      </c>
      <c r="F50" s="33"/>
      <c r="G50" s="45"/>
      <c r="H50" s="33"/>
      <c r="I50" s="34"/>
      <c r="J50" s="33"/>
      <c r="K50" s="34"/>
      <c r="L50" s="33"/>
      <c r="M50" s="34"/>
      <c r="N50" s="33">
        <v>74</v>
      </c>
      <c r="O50" s="34">
        <v>2</v>
      </c>
      <c r="P50" s="33">
        <v>74</v>
      </c>
      <c r="Q50" s="45">
        <v>1</v>
      </c>
      <c r="R50" s="33"/>
      <c r="S50" s="34"/>
      <c r="T50" s="33"/>
      <c r="U50" s="34"/>
      <c r="V50" s="33"/>
      <c r="W50" s="34"/>
      <c r="X50" s="33"/>
      <c r="Y50" s="34"/>
      <c r="Z50" s="33"/>
      <c r="AA50" s="34"/>
      <c r="AB50" s="673">
        <f t="shared" si="0"/>
        <v>3</v>
      </c>
    </row>
    <row r="51" spans="4:28" ht="24.95" customHeight="1">
      <c r="D51" s="76">
        <v>39</v>
      </c>
      <c r="E51" s="377" t="s">
        <v>61</v>
      </c>
      <c r="F51" s="37"/>
      <c r="G51" s="46"/>
      <c r="H51" s="33"/>
      <c r="I51" s="34"/>
      <c r="J51" s="33"/>
      <c r="K51" s="34"/>
      <c r="L51" s="33"/>
      <c r="M51" s="34"/>
      <c r="N51" s="33"/>
      <c r="O51" s="34"/>
      <c r="P51" s="33"/>
      <c r="Q51" s="45"/>
      <c r="R51" s="33"/>
      <c r="S51" s="34"/>
      <c r="T51" s="33">
        <v>76</v>
      </c>
      <c r="U51" s="34">
        <v>3</v>
      </c>
      <c r="V51" s="33"/>
      <c r="W51" s="34"/>
      <c r="X51" s="33"/>
      <c r="Y51" s="34"/>
      <c r="Z51" s="33"/>
      <c r="AA51" s="34"/>
      <c r="AB51" s="673">
        <f t="shared" si="0"/>
        <v>3</v>
      </c>
    </row>
    <row r="52" spans="4:28" ht="24.95" customHeight="1">
      <c r="D52" s="76">
        <v>40</v>
      </c>
      <c r="E52" s="667" t="s">
        <v>208</v>
      </c>
      <c r="F52" s="37"/>
      <c r="G52" s="46"/>
      <c r="H52" s="33"/>
      <c r="I52" s="34"/>
      <c r="J52" s="33"/>
      <c r="K52" s="34"/>
      <c r="L52" s="33">
        <v>74</v>
      </c>
      <c r="M52" s="34">
        <v>2</v>
      </c>
      <c r="N52" s="33"/>
      <c r="O52" s="34"/>
      <c r="P52" s="33"/>
      <c r="Q52" s="45"/>
      <c r="R52" s="33"/>
      <c r="S52" s="34"/>
      <c r="T52" s="33"/>
      <c r="U52" s="34"/>
      <c r="V52" s="33"/>
      <c r="W52" s="34"/>
      <c r="X52" s="33"/>
      <c r="Y52" s="34"/>
      <c r="Z52" s="33"/>
      <c r="AA52" s="34"/>
      <c r="AB52" s="673">
        <f t="shared" si="0"/>
        <v>2</v>
      </c>
    </row>
    <row r="53" spans="4:28" ht="24.95" customHeight="1">
      <c r="D53" s="76">
        <v>41</v>
      </c>
      <c r="E53" s="376" t="s">
        <v>83</v>
      </c>
      <c r="F53" s="37"/>
      <c r="G53" s="45"/>
      <c r="H53" s="33"/>
      <c r="I53" s="34"/>
      <c r="J53" s="33">
        <v>73</v>
      </c>
      <c r="K53" s="34">
        <v>2</v>
      </c>
      <c r="L53" s="33"/>
      <c r="M53" s="34"/>
      <c r="N53" s="33"/>
      <c r="O53" s="34"/>
      <c r="P53" s="33"/>
      <c r="Q53" s="45"/>
      <c r="R53" s="33"/>
      <c r="S53" s="34"/>
      <c r="T53" s="33"/>
      <c r="U53" s="34"/>
      <c r="V53" s="33"/>
      <c r="W53" s="34"/>
      <c r="X53" s="33"/>
      <c r="Y53" s="34"/>
      <c r="Z53" s="33"/>
      <c r="AA53" s="34"/>
      <c r="AB53" s="673">
        <f t="shared" si="0"/>
        <v>2</v>
      </c>
    </row>
    <row r="54" spans="4:28" ht="24.95" customHeight="1">
      <c r="D54" s="76">
        <v>42</v>
      </c>
      <c r="E54" s="666" t="s">
        <v>62</v>
      </c>
      <c r="F54" s="378"/>
      <c r="G54" s="57"/>
      <c r="H54" s="35"/>
      <c r="I54" s="36"/>
      <c r="J54" s="35"/>
      <c r="K54" s="36"/>
      <c r="L54" s="35"/>
      <c r="M54" s="36"/>
      <c r="N54" s="35"/>
      <c r="O54" s="36"/>
      <c r="P54" s="35"/>
      <c r="Q54" s="57"/>
      <c r="R54" s="35"/>
      <c r="S54" s="36"/>
      <c r="T54" s="35">
        <v>77</v>
      </c>
      <c r="U54" s="36">
        <v>2</v>
      </c>
      <c r="V54" s="35"/>
      <c r="W54" s="36"/>
      <c r="X54" s="35"/>
      <c r="Y54" s="36"/>
      <c r="Z54" s="35"/>
      <c r="AA54" s="36"/>
      <c r="AB54" s="674">
        <f t="shared" si="0"/>
        <v>2</v>
      </c>
    </row>
    <row r="55" spans="4:28" ht="24.75" customHeight="1">
      <c r="D55" s="76">
        <v>43</v>
      </c>
      <c r="E55" s="41" t="s">
        <v>328</v>
      </c>
      <c r="F55" s="37"/>
      <c r="G55" s="45"/>
      <c r="H55" s="33"/>
      <c r="I55" s="34"/>
      <c r="J55" s="33"/>
      <c r="K55" s="34"/>
      <c r="L55" s="33"/>
      <c r="M55" s="34"/>
      <c r="N55" s="33"/>
      <c r="O55" s="34"/>
      <c r="P55" s="33"/>
      <c r="Q55" s="34"/>
      <c r="R55" s="33">
        <v>77</v>
      </c>
      <c r="S55" s="34">
        <v>1</v>
      </c>
      <c r="T55" s="33"/>
      <c r="U55" s="34"/>
      <c r="V55" s="33"/>
      <c r="W55" s="34"/>
      <c r="X55" s="33"/>
      <c r="Y55" s="34"/>
      <c r="Z55" s="33"/>
      <c r="AA55" s="34"/>
      <c r="AB55" s="673">
        <f t="shared" si="0"/>
        <v>1</v>
      </c>
    </row>
    <row r="56" spans="4:28" ht="24.75" customHeight="1">
      <c r="D56" s="76">
        <v>44</v>
      </c>
      <c r="E56" s="66" t="s">
        <v>442</v>
      </c>
      <c r="F56" s="67"/>
      <c r="G56" s="68"/>
      <c r="H56" s="69"/>
      <c r="I56" s="70"/>
      <c r="J56" s="69"/>
      <c r="K56" s="70"/>
      <c r="L56" s="69"/>
      <c r="M56" s="70"/>
      <c r="N56" s="69"/>
      <c r="O56" s="70"/>
      <c r="P56" s="69"/>
      <c r="Q56" s="70"/>
      <c r="R56" s="69"/>
      <c r="S56" s="70"/>
      <c r="T56" s="69">
        <v>77</v>
      </c>
      <c r="U56" s="70">
        <v>1</v>
      </c>
      <c r="V56" s="69"/>
      <c r="W56" s="70"/>
      <c r="X56" s="69"/>
      <c r="Y56" s="70"/>
      <c r="Z56" s="69"/>
      <c r="AA56" s="70"/>
      <c r="AB56" s="674">
        <f t="shared" si="0"/>
        <v>1</v>
      </c>
    </row>
    <row r="57" spans="4:28" ht="24.95" customHeight="1" thickBot="1">
      <c r="D57" s="77">
        <v>45</v>
      </c>
      <c r="E57" s="665" t="s">
        <v>31</v>
      </c>
      <c r="F57" s="64">
        <v>74</v>
      </c>
      <c r="G57" s="379">
        <v>1</v>
      </c>
      <c r="H57" s="64"/>
      <c r="I57" s="65"/>
      <c r="J57" s="64"/>
      <c r="K57" s="65"/>
      <c r="L57" s="64"/>
      <c r="M57" s="65"/>
      <c r="N57" s="64"/>
      <c r="O57" s="65"/>
      <c r="P57" s="64"/>
      <c r="Q57" s="65"/>
      <c r="R57" s="64"/>
      <c r="S57" s="65"/>
      <c r="T57" s="64"/>
      <c r="U57" s="65"/>
      <c r="V57" s="64"/>
      <c r="W57" s="65"/>
      <c r="X57" s="64"/>
      <c r="Y57" s="65"/>
      <c r="Z57" s="64"/>
      <c r="AA57" s="65"/>
      <c r="AB57" s="675">
        <f t="shared" si="0"/>
        <v>1</v>
      </c>
    </row>
    <row r="58" spans="4:28" ht="21" customHeight="1" thickTop="1">
      <c r="D58" s="145">
        <v>42</v>
      </c>
      <c r="E58" s="38"/>
      <c r="F58" s="42"/>
      <c r="G58" s="47"/>
      <c r="H58" s="48"/>
      <c r="I58" s="43"/>
      <c r="J58" s="48"/>
      <c r="K58" s="43"/>
      <c r="L58" s="48"/>
      <c r="M58" s="43"/>
      <c r="N58" s="48"/>
      <c r="O58" s="43"/>
      <c r="P58" s="48"/>
      <c r="Q58" s="43"/>
      <c r="R58" s="48"/>
      <c r="S58" s="43"/>
      <c r="T58" s="48"/>
      <c r="U58" s="43"/>
      <c r="V58" s="48"/>
      <c r="W58" s="43"/>
      <c r="X58" s="48"/>
      <c r="Y58" s="43"/>
      <c r="Z58" s="48"/>
      <c r="AA58" s="43"/>
      <c r="AB58" s="73">
        <f t="shared" ref="AB58:AB69" si="1">G58+I58+K58+M58+O58+Q58+S58+U58+AE58+W58+Y58+AA58</f>
        <v>0</v>
      </c>
    </row>
    <row r="59" spans="4:28" ht="21" customHeight="1">
      <c r="D59" s="76">
        <v>43</v>
      </c>
      <c r="E59" s="41"/>
      <c r="F59" s="37"/>
      <c r="G59" s="45"/>
      <c r="H59" s="33"/>
      <c r="I59" s="34"/>
      <c r="J59" s="33"/>
      <c r="K59" s="34"/>
      <c r="L59" s="33"/>
      <c r="M59" s="34"/>
      <c r="N59" s="33"/>
      <c r="O59" s="34"/>
      <c r="P59" s="33"/>
      <c r="Q59" s="34"/>
      <c r="R59" s="33"/>
      <c r="S59" s="34"/>
      <c r="T59" s="33"/>
      <c r="U59" s="34"/>
      <c r="V59" s="33"/>
      <c r="W59" s="34"/>
      <c r="X59" s="33"/>
      <c r="Y59" s="34"/>
      <c r="Z59" s="33"/>
      <c r="AA59" s="34"/>
      <c r="AB59" s="72">
        <f t="shared" si="1"/>
        <v>0</v>
      </c>
    </row>
    <row r="60" spans="4:28" ht="21" customHeight="1">
      <c r="D60" s="76">
        <v>44</v>
      </c>
      <c r="E60" s="41"/>
      <c r="F60" s="37"/>
      <c r="G60" s="45"/>
      <c r="H60" s="33"/>
      <c r="I60" s="34"/>
      <c r="J60" s="33"/>
      <c r="K60" s="34"/>
      <c r="L60" s="33"/>
      <c r="M60" s="34"/>
      <c r="N60" s="33"/>
      <c r="O60" s="34"/>
      <c r="P60" s="33"/>
      <c r="Q60" s="34"/>
      <c r="R60" s="33"/>
      <c r="S60" s="34"/>
      <c r="T60" s="33"/>
      <c r="U60" s="34"/>
      <c r="V60" s="33"/>
      <c r="W60" s="34"/>
      <c r="X60" s="33"/>
      <c r="Y60" s="34"/>
      <c r="Z60" s="33"/>
      <c r="AA60" s="34"/>
      <c r="AB60" s="72">
        <f t="shared" si="1"/>
        <v>0</v>
      </c>
    </row>
    <row r="61" spans="4:28" ht="21" customHeight="1">
      <c r="D61" s="76">
        <v>45</v>
      </c>
      <c r="E61" s="71"/>
      <c r="F61" s="69"/>
      <c r="G61" s="68"/>
      <c r="H61" s="69"/>
      <c r="I61" s="70"/>
      <c r="J61" s="69"/>
      <c r="K61" s="70"/>
      <c r="L61" s="69"/>
      <c r="M61" s="70"/>
      <c r="N61" s="69"/>
      <c r="O61" s="70"/>
      <c r="P61" s="69"/>
      <c r="Q61" s="70"/>
      <c r="R61" s="69"/>
      <c r="S61" s="70"/>
      <c r="T61" s="69"/>
      <c r="U61" s="70"/>
      <c r="V61" s="69"/>
      <c r="W61" s="70"/>
      <c r="X61" s="69"/>
      <c r="Y61" s="70"/>
      <c r="Z61" s="69"/>
      <c r="AA61" s="70"/>
      <c r="AB61" s="72">
        <f t="shared" si="1"/>
        <v>0</v>
      </c>
    </row>
    <row r="62" spans="4:28" ht="21" customHeight="1">
      <c r="D62" s="76">
        <v>46</v>
      </c>
      <c r="E62" s="71"/>
      <c r="F62" s="69"/>
      <c r="G62" s="68"/>
      <c r="H62" s="69"/>
      <c r="I62" s="70"/>
      <c r="J62" s="69"/>
      <c r="K62" s="70"/>
      <c r="L62" s="69"/>
      <c r="M62" s="70"/>
      <c r="N62" s="69"/>
      <c r="O62" s="70"/>
      <c r="P62" s="69"/>
      <c r="Q62" s="70"/>
      <c r="R62" s="69"/>
      <c r="S62" s="70"/>
      <c r="T62" s="69"/>
      <c r="U62" s="70"/>
      <c r="V62" s="69"/>
      <c r="W62" s="70"/>
      <c r="X62" s="69"/>
      <c r="Y62" s="70"/>
      <c r="Z62" s="69"/>
      <c r="AA62" s="70"/>
      <c r="AB62" s="72">
        <f t="shared" si="1"/>
        <v>0</v>
      </c>
    </row>
    <row r="63" spans="4:28" ht="21" customHeight="1">
      <c r="D63" s="76">
        <v>47</v>
      </c>
      <c r="E63" s="71"/>
      <c r="F63" s="69"/>
      <c r="G63" s="68"/>
      <c r="H63" s="69"/>
      <c r="I63" s="70"/>
      <c r="J63" s="69"/>
      <c r="K63" s="70"/>
      <c r="L63" s="69"/>
      <c r="M63" s="70"/>
      <c r="N63" s="69"/>
      <c r="O63" s="70"/>
      <c r="P63" s="69"/>
      <c r="Q63" s="70"/>
      <c r="R63" s="69"/>
      <c r="S63" s="70"/>
      <c r="T63" s="69"/>
      <c r="U63" s="70"/>
      <c r="V63" s="69"/>
      <c r="W63" s="70"/>
      <c r="X63" s="69"/>
      <c r="Y63" s="70"/>
      <c r="Z63" s="69"/>
      <c r="AA63" s="70"/>
      <c r="AB63" s="72">
        <f t="shared" si="1"/>
        <v>0</v>
      </c>
    </row>
    <row r="64" spans="4:28" ht="21" customHeight="1">
      <c r="D64" s="76">
        <v>48</v>
      </c>
      <c r="E64" s="66"/>
      <c r="F64" s="67"/>
      <c r="G64" s="68"/>
      <c r="H64" s="69"/>
      <c r="I64" s="70"/>
      <c r="J64" s="69"/>
      <c r="K64" s="70"/>
      <c r="L64" s="69"/>
      <c r="M64" s="70"/>
      <c r="N64" s="69"/>
      <c r="O64" s="70"/>
      <c r="P64" s="69"/>
      <c r="Q64" s="70"/>
      <c r="R64" s="69"/>
      <c r="S64" s="70"/>
      <c r="T64" s="69"/>
      <c r="U64" s="70"/>
      <c r="V64" s="69"/>
      <c r="W64" s="70"/>
      <c r="X64" s="69"/>
      <c r="Y64" s="70"/>
      <c r="Z64" s="69"/>
      <c r="AA64" s="70"/>
      <c r="AB64" s="72">
        <f t="shared" si="1"/>
        <v>0</v>
      </c>
    </row>
    <row r="65" spans="4:28" ht="21" customHeight="1">
      <c r="D65" s="76">
        <v>49</v>
      </c>
      <c r="E65" s="66"/>
      <c r="F65" s="67"/>
      <c r="G65" s="68"/>
      <c r="H65" s="69"/>
      <c r="I65" s="70"/>
      <c r="J65" s="69"/>
      <c r="K65" s="70"/>
      <c r="L65" s="69"/>
      <c r="M65" s="70"/>
      <c r="N65" s="69"/>
      <c r="O65" s="70"/>
      <c r="P65" s="69"/>
      <c r="Q65" s="70"/>
      <c r="R65" s="69"/>
      <c r="S65" s="70"/>
      <c r="T65" s="69"/>
      <c r="U65" s="70"/>
      <c r="V65" s="69"/>
      <c r="W65" s="70"/>
      <c r="X65" s="69"/>
      <c r="Y65" s="70"/>
      <c r="Z65" s="69"/>
      <c r="AA65" s="70"/>
      <c r="AB65" s="74">
        <f t="shared" si="1"/>
        <v>0</v>
      </c>
    </row>
    <row r="66" spans="4:28" ht="21" customHeight="1">
      <c r="D66" s="76">
        <v>50</v>
      </c>
      <c r="E66" s="66"/>
      <c r="F66" s="67"/>
      <c r="G66" s="68"/>
      <c r="H66" s="69"/>
      <c r="I66" s="70"/>
      <c r="J66" s="69"/>
      <c r="K66" s="70"/>
      <c r="L66" s="69"/>
      <c r="M66" s="70"/>
      <c r="N66" s="69"/>
      <c r="O66" s="70"/>
      <c r="P66" s="69"/>
      <c r="Q66" s="70"/>
      <c r="R66" s="69"/>
      <c r="S66" s="70"/>
      <c r="T66" s="69"/>
      <c r="U66" s="70"/>
      <c r="V66" s="69"/>
      <c r="W66" s="70"/>
      <c r="X66" s="69"/>
      <c r="Y66" s="70"/>
      <c r="Z66" s="69"/>
      <c r="AA66" s="70"/>
      <c r="AB66" s="74">
        <f t="shared" si="1"/>
        <v>0</v>
      </c>
    </row>
    <row r="67" spans="4:28" ht="21" customHeight="1">
      <c r="D67" s="76">
        <v>51</v>
      </c>
      <c r="E67" s="66"/>
      <c r="F67" s="67"/>
      <c r="G67" s="68"/>
      <c r="H67" s="69"/>
      <c r="I67" s="70"/>
      <c r="J67" s="69"/>
      <c r="K67" s="70"/>
      <c r="L67" s="69"/>
      <c r="M67" s="70"/>
      <c r="N67" s="69"/>
      <c r="O67" s="70"/>
      <c r="P67" s="69"/>
      <c r="Q67" s="70"/>
      <c r="R67" s="69"/>
      <c r="S67" s="70"/>
      <c r="T67" s="69"/>
      <c r="U67" s="70"/>
      <c r="V67" s="69"/>
      <c r="W67" s="70"/>
      <c r="X67" s="69"/>
      <c r="Y67" s="70"/>
      <c r="Z67" s="69"/>
      <c r="AA67" s="70"/>
      <c r="AB67" s="74">
        <f t="shared" si="1"/>
        <v>0</v>
      </c>
    </row>
    <row r="68" spans="4:28" ht="21" customHeight="1">
      <c r="D68" s="76">
        <v>52</v>
      </c>
      <c r="E68" s="66"/>
      <c r="F68" s="67"/>
      <c r="G68" s="68"/>
      <c r="H68" s="69"/>
      <c r="I68" s="70"/>
      <c r="J68" s="69"/>
      <c r="K68" s="70"/>
      <c r="L68" s="69"/>
      <c r="M68" s="70"/>
      <c r="N68" s="69"/>
      <c r="O68" s="70"/>
      <c r="P68" s="69"/>
      <c r="Q68" s="70"/>
      <c r="R68" s="69"/>
      <c r="S68" s="70"/>
      <c r="T68" s="69"/>
      <c r="U68" s="70"/>
      <c r="V68" s="69"/>
      <c r="W68" s="70"/>
      <c r="X68" s="69"/>
      <c r="Y68" s="70"/>
      <c r="Z68" s="69"/>
      <c r="AA68" s="70"/>
      <c r="AB68" s="74">
        <f t="shared" si="1"/>
        <v>0</v>
      </c>
    </row>
    <row r="69" spans="4:28" ht="21" customHeight="1" thickBot="1">
      <c r="D69" s="77">
        <v>53</v>
      </c>
      <c r="E69" s="80"/>
      <c r="F69" s="63"/>
      <c r="G69" s="65"/>
      <c r="H69" s="64"/>
      <c r="I69" s="65"/>
      <c r="J69" s="64"/>
      <c r="K69" s="65"/>
      <c r="L69" s="64"/>
      <c r="M69" s="65"/>
      <c r="N69" s="64"/>
      <c r="O69" s="65"/>
      <c r="P69" s="64"/>
      <c r="Q69" s="65"/>
      <c r="R69" s="64"/>
      <c r="S69" s="65"/>
      <c r="T69" s="64"/>
      <c r="U69" s="65"/>
      <c r="V69" s="64"/>
      <c r="W69" s="65"/>
      <c r="X69" s="64"/>
      <c r="Y69" s="65"/>
      <c r="Z69" s="64"/>
      <c r="AA69" s="65"/>
      <c r="AB69" s="75">
        <f t="shared" si="1"/>
        <v>0</v>
      </c>
    </row>
    <row r="70" spans="4:28" ht="15" thickTop="1"/>
  </sheetData>
  <sortState ref="E14:AB57">
    <sortCondition descending="1" ref="AB13:AB57"/>
    <sortCondition ref="E13:E57"/>
  </sortState>
  <mergeCells count="15">
    <mergeCell ref="D5:AB8"/>
    <mergeCell ref="D10:AB10"/>
    <mergeCell ref="D11:D12"/>
    <mergeCell ref="E11:E12"/>
    <mergeCell ref="F11:G11"/>
    <mergeCell ref="R11:S11"/>
    <mergeCell ref="T11:U11"/>
    <mergeCell ref="V11:W11"/>
    <mergeCell ref="X11:Y11"/>
    <mergeCell ref="Z11:AA11"/>
    <mergeCell ref="H11:I11"/>
    <mergeCell ref="J11:K11"/>
    <mergeCell ref="L11:M11"/>
    <mergeCell ref="N11:O11"/>
    <mergeCell ref="P11:Q11"/>
  </mergeCells>
  <pageMargins left="0" right="0" top="0" bottom="0" header="0" footer="0"/>
  <pageSetup paperSize="9"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G15:L21"/>
  <sheetViews>
    <sheetView workbookViewId="0">
      <selection activeCell="F26" sqref="F26"/>
    </sheetView>
  </sheetViews>
  <sheetFormatPr defaultRowHeight="12.75"/>
  <cols>
    <col min="8" max="8" width="32" bestFit="1" customWidth="1"/>
  </cols>
  <sheetData>
    <row r="15" spans="7:12" ht="18">
      <c r="G15" s="1"/>
      <c r="H15" s="5" t="s">
        <v>34</v>
      </c>
      <c r="I15" s="4">
        <v>8</v>
      </c>
      <c r="J15" s="4"/>
      <c r="K15" s="1"/>
      <c r="L15" s="1"/>
    </row>
    <row r="16" spans="7:12" ht="18">
      <c r="G16" s="1"/>
      <c r="H16" s="5" t="s">
        <v>35</v>
      </c>
      <c r="I16" s="2">
        <f>50*I15</f>
        <v>400</v>
      </c>
      <c r="J16" s="22"/>
      <c r="K16" s="1"/>
      <c r="L16" s="1"/>
    </row>
    <row r="17" spans="7:12" ht="18">
      <c r="G17" s="1"/>
      <c r="H17" s="5" t="s">
        <v>65</v>
      </c>
      <c r="I17" s="2">
        <f>I16-I16*15%</f>
        <v>340</v>
      </c>
      <c r="J17" s="22"/>
      <c r="K17" s="1"/>
      <c r="L17" s="1"/>
    </row>
    <row r="18" spans="7:12" ht="18">
      <c r="G18" s="4"/>
      <c r="H18" s="5" t="s">
        <v>40</v>
      </c>
      <c r="I18" s="2">
        <f>I17-I17*2%</f>
        <v>333.2</v>
      </c>
      <c r="J18" s="23"/>
      <c r="K18" s="1"/>
      <c r="L18" s="1"/>
    </row>
    <row r="19" spans="7:12" ht="18">
      <c r="H19" s="24" t="s">
        <v>41</v>
      </c>
      <c r="I19" s="2">
        <f>I18/2</f>
        <v>166.6</v>
      </c>
      <c r="J19" s="23"/>
      <c r="K19" s="1"/>
      <c r="L19" s="1"/>
    </row>
    <row r="20" spans="7:12" ht="18">
      <c r="G20" s="2"/>
      <c r="H20" s="5" t="s">
        <v>38</v>
      </c>
      <c r="I20" s="4">
        <f>I19/20</f>
        <v>8.33</v>
      </c>
      <c r="K20" s="1"/>
      <c r="L20" s="1"/>
    </row>
    <row r="21" spans="7:12" ht="18">
      <c r="G21" s="2"/>
      <c r="H21" s="5" t="s">
        <v>36</v>
      </c>
      <c r="I21" s="4">
        <v>8</v>
      </c>
      <c r="K21" s="1"/>
      <c r="L21" s="1"/>
    </row>
  </sheetData>
  <phoneticPr fontId="30"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G134"/>
  <sheetViews>
    <sheetView showGridLines="0" showRuler="0" topLeftCell="U1" zoomScale="75" zoomScaleNormal="75" zoomScalePageLayoutView="25" workbookViewId="0">
      <selection activeCell="AH7" sqref="AH7:AL133"/>
    </sheetView>
  </sheetViews>
  <sheetFormatPr defaultRowHeight="12.75"/>
  <cols>
    <col min="1" max="1" width="5.7109375" customWidth="1"/>
    <col min="2" max="2" width="7" customWidth="1"/>
    <col min="3" max="3" width="26" bestFit="1" customWidth="1"/>
    <col min="4" max="13" width="9.28515625" customWidth="1"/>
    <col min="14" max="14" width="9.28515625" style="1" customWidth="1"/>
    <col min="15" max="21" width="9.28515625" customWidth="1"/>
    <col min="22" max="31" width="9.28515625" style="181" customWidth="1"/>
    <col min="32" max="33" width="9.28515625" style="187" customWidth="1"/>
    <col min="34" max="34" width="8.5703125" style="187" customWidth="1"/>
    <col min="35" max="35" width="8.140625" style="187" customWidth="1"/>
    <col min="36" max="36" width="8" customWidth="1"/>
    <col min="37" max="37" width="8.140625" customWidth="1"/>
    <col min="38" max="39" width="8.5703125" bestFit="1" customWidth="1"/>
    <col min="40" max="40" width="8.5703125" customWidth="1"/>
    <col min="41" max="42" width="8.5703125" bestFit="1" customWidth="1"/>
    <col min="43" max="44" width="8.5703125" customWidth="1"/>
    <col min="45" max="45" width="8.28515625" bestFit="1" customWidth="1"/>
    <col min="47" max="47" width="12.42578125" customWidth="1"/>
    <col min="49" max="49" width="17.5703125" customWidth="1"/>
  </cols>
  <sheetData>
    <row r="2" spans="2:59" ht="13.5" thickBot="1"/>
    <row r="3" spans="2:59" ht="125.25" customHeight="1" thickTop="1" thickBot="1">
      <c r="B3" s="722"/>
      <c r="C3" s="723"/>
      <c r="D3" s="724"/>
      <c r="E3" s="724"/>
      <c r="F3" s="724"/>
      <c r="G3" s="724"/>
      <c r="H3" s="724"/>
      <c r="I3" s="724"/>
      <c r="J3" s="724"/>
      <c r="K3" s="724"/>
      <c r="L3" s="724"/>
      <c r="M3" s="724"/>
      <c r="N3" s="724"/>
      <c r="O3" s="724"/>
      <c r="P3" s="724"/>
      <c r="Q3" s="724"/>
      <c r="R3" s="725"/>
      <c r="S3" s="183"/>
      <c r="T3" s="184"/>
      <c r="U3" s="184"/>
      <c r="V3" s="185"/>
      <c r="W3" s="185"/>
      <c r="X3" s="185"/>
      <c r="Y3" s="185"/>
      <c r="Z3" s="185"/>
      <c r="AA3" s="185"/>
      <c r="AB3" s="185"/>
      <c r="AC3" s="185"/>
      <c r="AD3" s="185"/>
      <c r="AE3" s="185"/>
      <c r="AF3" s="361"/>
      <c r="AG3" s="428"/>
      <c r="AH3" s="361"/>
      <c r="AI3" s="361"/>
      <c r="AJ3" s="184"/>
      <c r="AK3" s="184"/>
      <c r="AL3" s="184"/>
      <c r="AM3" s="184"/>
      <c r="AN3" s="184"/>
      <c r="AO3" s="184"/>
      <c r="AP3" s="184"/>
      <c r="AQ3" s="184"/>
      <c r="AR3" s="184"/>
      <c r="AS3" s="184"/>
      <c r="AT3" s="184"/>
      <c r="AU3" s="498"/>
    </row>
    <row r="4" spans="2:59" ht="16.5" customHeight="1" thickTop="1" thickBot="1">
      <c r="B4" s="726" t="s">
        <v>102</v>
      </c>
      <c r="C4" s="729" t="s">
        <v>8</v>
      </c>
      <c r="D4" s="732" t="s">
        <v>103</v>
      </c>
      <c r="E4" s="714"/>
      <c r="F4" s="714"/>
      <c r="G4" s="714"/>
      <c r="H4" s="732" t="s">
        <v>104</v>
      </c>
      <c r="I4" s="714"/>
      <c r="J4" s="714"/>
      <c r="K4" s="733"/>
      <c r="L4" s="714" t="s">
        <v>105</v>
      </c>
      <c r="M4" s="714"/>
      <c r="N4" s="714"/>
      <c r="O4" s="714"/>
      <c r="P4" s="714"/>
      <c r="Q4" s="714"/>
      <c r="R4" s="719" t="s">
        <v>106</v>
      </c>
      <c r="S4" s="714" t="s">
        <v>180</v>
      </c>
      <c r="T4" s="714"/>
      <c r="U4" s="714"/>
      <c r="V4" s="714"/>
      <c r="W4" s="715" t="s">
        <v>20</v>
      </c>
      <c r="X4" s="710"/>
      <c r="Y4" s="710"/>
      <c r="Z4" s="716"/>
      <c r="AA4" s="714" t="s">
        <v>181</v>
      </c>
      <c r="AB4" s="714"/>
      <c r="AC4" s="714"/>
      <c r="AD4" s="714"/>
      <c r="AE4" s="714"/>
      <c r="AF4" s="714"/>
      <c r="AG4" s="719" t="s">
        <v>323</v>
      </c>
      <c r="AH4" s="721" t="s">
        <v>324</v>
      </c>
      <c r="AI4" s="710"/>
      <c r="AJ4" s="710"/>
      <c r="AK4" s="715" t="s">
        <v>325</v>
      </c>
      <c r="AL4" s="710"/>
      <c r="AM4" s="710"/>
      <c r="AN4" s="710"/>
      <c r="AO4" s="716"/>
      <c r="AP4" s="710" t="s">
        <v>326</v>
      </c>
      <c r="AQ4" s="710"/>
      <c r="AR4" s="710"/>
      <c r="AS4" s="711"/>
      <c r="AT4" s="717" t="s">
        <v>327</v>
      </c>
      <c r="AU4" s="712" t="s">
        <v>190</v>
      </c>
    </row>
    <row r="5" spans="2:59" ht="15" thickBot="1">
      <c r="B5" s="727"/>
      <c r="C5" s="730"/>
      <c r="D5" s="107" t="s">
        <v>107</v>
      </c>
      <c r="E5" s="133" t="s">
        <v>108</v>
      </c>
      <c r="F5" s="134" t="s">
        <v>109</v>
      </c>
      <c r="G5" s="109" t="s">
        <v>110</v>
      </c>
      <c r="H5" s="135" t="s">
        <v>111</v>
      </c>
      <c r="I5" s="134" t="s">
        <v>112</v>
      </c>
      <c r="J5" s="108" t="s">
        <v>113</v>
      </c>
      <c r="K5" s="110" t="s">
        <v>114</v>
      </c>
      <c r="L5" s="136" t="s">
        <v>115</v>
      </c>
      <c r="M5" s="136" t="s">
        <v>169</v>
      </c>
      <c r="N5" s="134" t="s">
        <v>116</v>
      </c>
      <c r="O5" s="108" t="s">
        <v>117</v>
      </c>
      <c r="P5" s="111" t="s">
        <v>118</v>
      </c>
      <c r="Q5" s="165" t="s">
        <v>119</v>
      </c>
      <c r="R5" s="720"/>
      <c r="S5" s="203" t="s">
        <v>182</v>
      </c>
      <c r="T5" s="133" t="s">
        <v>185</v>
      </c>
      <c r="U5" s="134" t="s">
        <v>183</v>
      </c>
      <c r="V5" s="109" t="s">
        <v>184</v>
      </c>
      <c r="W5" s="135" t="s">
        <v>186</v>
      </c>
      <c r="X5" s="134" t="s">
        <v>187</v>
      </c>
      <c r="Y5" s="109" t="s">
        <v>188</v>
      </c>
      <c r="Z5" s="167" t="s">
        <v>203</v>
      </c>
      <c r="AA5" s="136" t="s">
        <v>189</v>
      </c>
      <c r="AB5" s="136" t="s">
        <v>209</v>
      </c>
      <c r="AC5" s="108" t="s">
        <v>210</v>
      </c>
      <c r="AD5" s="108" t="s">
        <v>211</v>
      </c>
      <c r="AE5" s="236" t="s">
        <v>212</v>
      </c>
      <c r="AF5" s="253" t="s">
        <v>213</v>
      </c>
      <c r="AG5" s="720"/>
      <c r="AH5" s="203" t="s">
        <v>340</v>
      </c>
      <c r="AI5" s="133" t="s">
        <v>341</v>
      </c>
      <c r="AJ5" s="134" t="s">
        <v>342</v>
      </c>
      <c r="AK5" s="135" t="s">
        <v>343</v>
      </c>
      <c r="AL5" s="134" t="s">
        <v>345</v>
      </c>
      <c r="AM5" s="109" t="s">
        <v>346</v>
      </c>
      <c r="AN5" s="167" t="s">
        <v>347</v>
      </c>
      <c r="AO5" s="167" t="s">
        <v>348</v>
      </c>
      <c r="AP5" s="136" t="s">
        <v>349</v>
      </c>
      <c r="AQ5" s="203" t="s">
        <v>417</v>
      </c>
      <c r="AR5" s="203" t="s">
        <v>418</v>
      </c>
      <c r="AS5" s="110" t="s">
        <v>350</v>
      </c>
      <c r="AT5" s="718"/>
      <c r="AU5" s="713"/>
    </row>
    <row r="6" spans="2:59" ht="16.5" thickBot="1">
      <c r="B6" s="728"/>
      <c r="C6" s="731"/>
      <c r="D6" s="201" t="s">
        <v>120</v>
      </c>
      <c r="E6" s="194" t="s">
        <v>121</v>
      </c>
      <c r="F6" s="194" t="s">
        <v>122</v>
      </c>
      <c r="G6" s="196" t="s">
        <v>123</v>
      </c>
      <c r="H6" s="200" t="s">
        <v>123</v>
      </c>
      <c r="I6" s="156" t="s">
        <v>121</v>
      </c>
      <c r="J6" s="159" t="s">
        <v>120</v>
      </c>
      <c r="K6" s="157" t="s">
        <v>170</v>
      </c>
      <c r="L6" s="193" t="s">
        <v>120</v>
      </c>
      <c r="M6" s="193" t="s">
        <v>121</v>
      </c>
      <c r="N6" s="194" t="s">
        <v>121</v>
      </c>
      <c r="O6" s="195" t="s">
        <v>121</v>
      </c>
      <c r="P6" s="195" t="s">
        <v>122</v>
      </c>
      <c r="Q6" s="202" t="s">
        <v>120</v>
      </c>
      <c r="R6" s="209" t="s">
        <v>30</v>
      </c>
      <c r="S6" s="204" t="s">
        <v>120</v>
      </c>
      <c r="T6" s="156" t="s">
        <v>121</v>
      </c>
      <c r="U6" s="156" t="s">
        <v>122</v>
      </c>
      <c r="V6" s="157" t="s">
        <v>123</v>
      </c>
      <c r="W6" s="158" t="s">
        <v>121</v>
      </c>
      <c r="X6" s="156" t="s">
        <v>120</v>
      </c>
      <c r="Y6" s="157" t="s">
        <v>123</v>
      </c>
      <c r="Z6" s="160" t="s">
        <v>123</v>
      </c>
      <c r="AA6" s="161" t="s">
        <v>123</v>
      </c>
      <c r="AB6" s="162" t="s">
        <v>121</v>
      </c>
      <c r="AC6" s="159" t="s">
        <v>214</v>
      </c>
      <c r="AD6" s="237" t="s">
        <v>120</v>
      </c>
      <c r="AE6" s="169" t="s">
        <v>215</v>
      </c>
      <c r="AF6" s="254" t="s">
        <v>216</v>
      </c>
      <c r="AG6" s="209" t="s">
        <v>30</v>
      </c>
      <c r="AH6" s="204" t="s">
        <v>120</v>
      </c>
      <c r="AI6" s="156" t="s">
        <v>122</v>
      </c>
      <c r="AJ6" s="156" t="s">
        <v>120</v>
      </c>
      <c r="AK6" s="158" t="s">
        <v>121</v>
      </c>
      <c r="AL6" s="156" t="s">
        <v>344</v>
      </c>
      <c r="AM6" s="157" t="s">
        <v>121</v>
      </c>
      <c r="AN6" s="160" t="s">
        <v>120</v>
      </c>
      <c r="AO6" s="160" t="s">
        <v>121</v>
      </c>
      <c r="AP6" s="161" t="s">
        <v>123</v>
      </c>
      <c r="AQ6" s="162" t="s">
        <v>121</v>
      </c>
      <c r="AR6" s="156" t="s">
        <v>122</v>
      </c>
      <c r="AS6" s="160" t="s">
        <v>214</v>
      </c>
      <c r="AT6" s="372" t="s">
        <v>30</v>
      </c>
      <c r="AU6" s="372" t="s">
        <v>30</v>
      </c>
    </row>
    <row r="7" spans="2:59" ht="18" customHeight="1" thickTop="1">
      <c r="B7" s="112">
        <v>1</v>
      </c>
      <c r="C7" s="113" t="s">
        <v>44</v>
      </c>
      <c r="D7" s="114">
        <v>0</v>
      </c>
      <c r="E7" s="137">
        <v>5</v>
      </c>
      <c r="F7" s="177">
        <v>5</v>
      </c>
      <c r="G7" s="624">
        <v>5</v>
      </c>
      <c r="H7" s="625">
        <v>0</v>
      </c>
      <c r="I7" s="137">
        <v>0</v>
      </c>
      <c r="J7" s="177">
        <v>0</v>
      </c>
      <c r="K7" s="466">
        <v>0</v>
      </c>
      <c r="L7" s="626">
        <v>5</v>
      </c>
      <c r="M7" s="627">
        <v>8</v>
      </c>
      <c r="N7" s="137">
        <v>8</v>
      </c>
      <c r="O7" s="177">
        <v>0</v>
      </c>
      <c r="P7" s="177">
        <v>8</v>
      </c>
      <c r="Q7" s="466">
        <v>5</v>
      </c>
      <c r="R7" s="210">
        <f>SUM(D7:Q7)</f>
        <v>49</v>
      </c>
      <c r="S7" s="205">
        <v>5</v>
      </c>
      <c r="T7" s="137">
        <v>10</v>
      </c>
      <c r="U7" s="177">
        <v>0</v>
      </c>
      <c r="V7" s="227">
        <v>5</v>
      </c>
      <c r="W7" s="217">
        <v>0</v>
      </c>
      <c r="X7" s="182">
        <v>5</v>
      </c>
      <c r="Y7" s="182">
        <v>5</v>
      </c>
      <c r="Z7" s="247">
        <v>5</v>
      </c>
      <c r="AA7" s="250">
        <v>0</v>
      </c>
      <c r="AB7" s="245">
        <v>14</v>
      </c>
      <c r="AC7" s="245">
        <v>0</v>
      </c>
      <c r="AD7" s="245">
        <v>0</v>
      </c>
      <c r="AE7" s="245">
        <v>0</v>
      </c>
      <c r="AF7" s="246">
        <v>5</v>
      </c>
      <c r="AG7" s="368">
        <f t="shared" ref="AG7:AG38" si="0">SUM(S7:AF7)</f>
        <v>54</v>
      </c>
      <c r="AH7" s="205">
        <v>5</v>
      </c>
      <c r="AI7" s="137">
        <v>0</v>
      </c>
      <c r="AJ7" s="177">
        <v>0</v>
      </c>
      <c r="AK7" s="217">
        <v>0</v>
      </c>
      <c r="AL7" s="182">
        <v>0</v>
      </c>
      <c r="AM7" s="182"/>
      <c r="AN7" s="227"/>
      <c r="AO7" s="247"/>
      <c r="AP7" s="250"/>
      <c r="AQ7" s="457"/>
      <c r="AR7" s="457"/>
      <c r="AS7" s="246"/>
      <c r="AT7" s="418">
        <f t="shared" ref="AT7:AT38" si="1">SUM(AH7:AS7)</f>
        <v>5</v>
      </c>
      <c r="AU7" s="367">
        <f t="shared" ref="AU7:AU38" si="2">AT7+AG7+R7</f>
        <v>108</v>
      </c>
      <c r="AW7" s="174"/>
    </row>
    <row r="8" spans="2:59" ht="18" customHeight="1">
      <c r="B8" s="118">
        <v>2</v>
      </c>
      <c r="C8" s="119" t="s">
        <v>128</v>
      </c>
      <c r="D8" s="120">
        <v>0</v>
      </c>
      <c r="E8" s="138">
        <v>0</v>
      </c>
      <c r="F8" s="121">
        <v>5</v>
      </c>
      <c r="G8" s="126">
        <v>0</v>
      </c>
      <c r="H8" s="142">
        <v>5</v>
      </c>
      <c r="I8" s="138">
        <v>0</v>
      </c>
      <c r="J8" s="121">
        <v>0</v>
      </c>
      <c r="K8" s="124">
        <v>15</v>
      </c>
      <c r="L8" s="248">
        <v>5</v>
      </c>
      <c r="M8" s="191">
        <v>0</v>
      </c>
      <c r="N8" s="138">
        <v>0</v>
      </c>
      <c r="O8" s="121">
        <v>0</v>
      </c>
      <c r="P8" s="121">
        <v>0</v>
      </c>
      <c r="Q8" s="124">
        <v>0</v>
      </c>
      <c r="R8" s="210">
        <f>SUM(D8:Q8)</f>
        <v>30</v>
      </c>
      <c r="S8" s="191">
        <v>0</v>
      </c>
      <c r="T8" s="138">
        <v>0</v>
      </c>
      <c r="U8" s="177">
        <v>5</v>
      </c>
      <c r="V8" s="227">
        <v>0</v>
      </c>
      <c r="W8" s="217">
        <v>0</v>
      </c>
      <c r="X8" s="182">
        <v>5</v>
      </c>
      <c r="Y8" s="182">
        <v>0</v>
      </c>
      <c r="Z8" s="247">
        <v>0</v>
      </c>
      <c r="AA8" s="250">
        <v>5</v>
      </c>
      <c r="AB8" s="182">
        <v>5</v>
      </c>
      <c r="AC8" s="182">
        <v>0</v>
      </c>
      <c r="AD8" s="182">
        <v>5</v>
      </c>
      <c r="AE8" s="182">
        <v>0</v>
      </c>
      <c r="AF8" s="247">
        <v>0</v>
      </c>
      <c r="AG8" s="369">
        <f t="shared" si="0"/>
        <v>25</v>
      </c>
      <c r="AH8" s="191">
        <v>0</v>
      </c>
      <c r="AI8" s="138">
        <v>0</v>
      </c>
      <c r="AJ8" s="177">
        <v>0</v>
      </c>
      <c r="AK8" s="217">
        <v>0</v>
      </c>
      <c r="AL8" s="182">
        <v>0</v>
      </c>
      <c r="AM8" s="182"/>
      <c r="AN8" s="227"/>
      <c r="AO8" s="247"/>
      <c r="AP8" s="250"/>
      <c r="AQ8" s="250"/>
      <c r="AR8" s="250"/>
      <c r="AS8" s="247"/>
      <c r="AT8" s="241">
        <f t="shared" si="1"/>
        <v>0</v>
      </c>
      <c r="AU8" s="367">
        <f t="shared" si="2"/>
        <v>55</v>
      </c>
      <c r="AW8" s="174"/>
    </row>
    <row r="9" spans="2:59" ht="18" customHeight="1">
      <c r="B9" s="118">
        <v>3</v>
      </c>
      <c r="C9" s="119" t="s">
        <v>172</v>
      </c>
      <c r="D9" s="120">
        <v>0</v>
      </c>
      <c r="E9" s="138">
        <v>0</v>
      </c>
      <c r="F9" s="138">
        <v>0</v>
      </c>
      <c r="G9" s="141">
        <v>0</v>
      </c>
      <c r="H9" s="142">
        <v>0</v>
      </c>
      <c r="I9" s="138">
        <v>8</v>
      </c>
      <c r="J9" s="138">
        <v>0</v>
      </c>
      <c r="K9" s="140">
        <v>0</v>
      </c>
      <c r="L9" s="139">
        <v>0</v>
      </c>
      <c r="M9" s="142">
        <v>0</v>
      </c>
      <c r="N9" s="138">
        <v>0</v>
      </c>
      <c r="O9" s="121">
        <v>0</v>
      </c>
      <c r="P9" s="121">
        <v>5</v>
      </c>
      <c r="Q9" s="124">
        <v>0</v>
      </c>
      <c r="R9" s="210">
        <f>SUM(D9:Q9)</f>
        <v>13</v>
      </c>
      <c r="S9" s="192">
        <v>0</v>
      </c>
      <c r="T9" s="138">
        <v>0</v>
      </c>
      <c r="U9" s="177">
        <v>0</v>
      </c>
      <c r="V9" s="227">
        <v>0</v>
      </c>
      <c r="W9" s="217">
        <v>0</v>
      </c>
      <c r="X9" s="182">
        <v>5</v>
      </c>
      <c r="Y9" s="182">
        <v>0</v>
      </c>
      <c r="Z9" s="247">
        <v>5</v>
      </c>
      <c r="AA9" s="250">
        <v>5</v>
      </c>
      <c r="AB9" s="182">
        <v>12</v>
      </c>
      <c r="AC9" s="182">
        <v>0</v>
      </c>
      <c r="AD9" s="182">
        <v>0</v>
      </c>
      <c r="AE9" s="182">
        <v>5</v>
      </c>
      <c r="AF9" s="247">
        <v>0</v>
      </c>
      <c r="AG9" s="369">
        <f t="shared" si="0"/>
        <v>32</v>
      </c>
      <c r="AH9" s="192">
        <v>5</v>
      </c>
      <c r="AI9" s="138">
        <v>0</v>
      </c>
      <c r="AJ9" s="177">
        <v>0</v>
      </c>
      <c r="AK9" s="217">
        <v>0</v>
      </c>
      <c r="AL9" s="182">
        <v>5</v>
      </c>
      <c r="AM9" s="182"/>
      <c r="AN9" s="227"/>
      <c r="AO9" s="247"/>
      <c r="AP9" s="250"/>
      <c r="AQ9" s="250"/>
      <c r="AR9" s="250"/>
      <c r="AS9" s="247"/>
      <c r="AT9" s="241">
        <f t="shared" si="1"/>
        <v>10</v>
      </c>
      <c r="AU9" s="367">
        <f t="shared" si="2"/>
        <v>55</v>
      </c>
      <c r="AW9" s="174"/>
    </row>
    <row r="10" spans="2:59" ht="18" customHeight="1">
      <c r="B10" s="118">
        <v>4</v>
      </c>
      <c r="C10" s="119" t="s">
        <v>155</v>
      </c>
      <c r="D10" s="120">
        <v>0</v>
      </c>
      <c r="E10" s="138">
        <v>0</v>
      </c>
      <c r="F10" s="121">
        <v>0</v>
      </c>
      <c r="G10" s="126">
        <v>0</v>
      </c>
      <c r="H10" s="142">
        <v>0</v>
      </c>
      <c r="I10" s="138">
        <v>0</v>
      </c>
      <c r="J10" s="121">
        <v>0</v>
      </c>
      <c r="K10" s="124">
        <v>0</v>
      </c>
      <c r="L10" s="248">
        <v>5</v>
      </c>
      <c r="M10" s="191">
        <v>0</v>
      </c>
      <c r="N10" s="138">
        <v>5</v>
      </c>
      <c r="O10" s="121">
        <v>0</v>
      </c>
      <c r="P10" s="121">
        <v>0</v>
      </c>
      <c r="Q10" s="124">
        <v>0</v>
      </c>
      <c r="R10" s="210">
        <f>SUM(D10:Q10)</f>
        <v>10</v>
      </c>
      <c r="S10" s="192">
        <v>5</v>
      </c>
      <c r="T10" s="138">
        <v>0</v>
      </c>
      <c r="U10" s="177">
        <v>0</v>
      </c>
      <c r="V10" s="227">
        <v>0</v>
      </c>
      <c r="W10" s="217">
        <v>0</v>
      </c>
      <c r="X10" s="182">
        <v>0</v>
      </c>
      <c r="Y10" s="182">
        <v>0</v>
      </c>
      <c r="Z10" s="247">
        <v>5</v>
      </c>
      <c r="AA10" s="250">
        <v>0</v>
      </c>
      <c r="AB10" s="182">
        <v>5</v>
      </c>
      <c r="AC10" s="182">
        <v>0</v>
      </c>
      <c r="AD10" s="182">
        <v>0</v>
      </c>
      <c r="AE10" s="182">
        <v>0</v>
      </c>
      <c r="AF10" s="247">
        <v>0</v>
      </c>
      <c r="AG10" s="369">
        <f t="shared" si="0"/>
        <v>15</v>
      </c>
      <c r="AH10" s="192">
        <v>0</v>
      </c>
      <c r="AI10" s="138">
        <v>0</v>
      </c>
      <c r="AJ10" s="177">
        <v>5</v>
      </c>
      <c r="AK10" s="217">
        <v>0</v>
      </c>
      <c r="AL10" s="182">
        <v>0</v>
      </c>
      <c r="AM10" s="182"/>
      <c r="AN10" s="227"/>
      <c r="AO10" s="247"/>
      <c r="AP10" s="250"/>
      <c r="AQ10" s="250"/>
      <c r="AR10" s="250"/>
      <c r="AS10" s="247"/>
      <c r="AT10" s="241">
        <f t="shared" si="1"/>
        <v>5</v>
      </c>
      <c r="AU10" s="367">
        <f t="shared" si="2"/>
        <v>30</v>
      </c>
      <c r="AW10" s="174"/>
    </row>
    <row r="11" spans="2:59" ht="18" customHeight="1">
      <c r="B11" s="118">
        <v>5</v>
      </c>
      <c r="C11" s="616" t="s">
        <v>195</v>
      </c>
      <c r="D11" s="120">
        <v>0</v>
      </c>
      <c r="E11" s="188">
        <v>0</v>
      </c>
      <c r="F11" s="188">
        <v>0</v>
      </c>
      <c r="G11" s="197">
        <v>0</v>
      </c>
      <c r="H11" s="192">
        <v>0</v>
      </c>
      <c r="I11" s="188">
        <v>0</v>
      </c>
      <c r="J11" s="188">
        <v>0</v>
      </c>
      <c r="K11" s="189">
        <v>0</v>
      </c>
      <c r="L11" s="120">
        <v>0</v>
      </c>
      <c r="M11" s="192">
        <v>0</v>
      </c>
      <c r="N11" s="188">
        <v>0</v>
      </c>
      <c r="O11" s="188">
        <v>0</v>
      </c>
      <c r="P11" s="188">
        <v>0</v>
      </c>
      <c r="Q11" s="189">
        <v>0</v>
      </c>
      <c r="R11" s="455">
        <v>0</v>
      </c>
      <c r="S11" s="192">
        <v>0</v>
      </c>
      <c r="T11" s="138">
        <v>0</v>
      </c>
      <c r="U11" s="121">
        <v>0</v>
      </c>
      <c r="V11" s="227">
        <v>0</v>
      </c>
      <c r="W11" s="217">
        <v>0</v>
      </c>
      <c r="X11" s="182">
        <v>5</v>
      </c>
      <c r="Y11" s="182">
        <v>0</v>
      </c>
      <c r="Z11" s="247">
        <v>0</v>
      </c>
      <c r="AA11" s="250">
        <v>0</v>
      </c>
      <c r="AB11" s="182">
        <v>0</v>
      </c>
      <c r="AC11" s="182">
        <v>0</v>
      </c>
      <c r="AD11" s="182">
        <v>0</v>
      </c>
      <c r="AE11" s="182">
        <v>0</v>
      </c>
      <c r="AF11" s="247">
        <v>0</v>
      </c>
      <c r="AG11" s="369">
        <f t="shared" si="0"/>
        <v>5</v>
      </c>
      <c r="AH11" s="192">
        <v>0</v>
      </c>
      <c r="AI11" s="138">
        <v>0</v>
      </c>
      <c r="AJ11" s="121">
        <v>0</v>
      </c>
      <c r="AK11" s="217">
        <v>0</v>
      </c>
      <c r="AL11" s="182">
        <v>0</v>
      </c>
      <c r="AM11" s="182"/>
      <c r="AN11" s="227"/>
      <c r="AO11" s="247"/>
      <c r="AP11" s="250"/>
      <c r="AQ11" s="250"/>
      <c r="AR11" s="250"/>
      <c r="AS11" s="247"/>
      <c r="AT11" s="241">
        <f t="shared" si="1"/>
        <v>0</v>
      </c>
      <c r="AU11" s="367">
        <f t="shared" si="2"/>
        <v>5</v>
      </c>
      <c r="AW11" s="174"/>
    </row>
    <row r="12" spans="2:59" ht="18" customHeight="1" thickBot="1">
      <c r="B12" s="118">
        <v>6</v>
      </c>
      <c r="C12" s="119" t="s">
        <v>9</v>
      </c>
      <c r="D12" s="120">
        <v>5</v>
      </c>
      <c r="E12" s="138">
        <v>5</v>
      </c>
      <c r="F12" s="121">
        <v>5</v>
      </c>
      <c r="G12" s="126">
        <v>5</v>
      </c>
      <c r="H12" s="142">
        <v>5</v>
      </c>
      <c r="I12" s="138">
        <v>0</v>
      </c>
      <c r="J12" s="121">
        <v>5</v>
      </c>
      <c r="K12" s="124">
        <v>10</v>
      </c>
      <c r="L12" s="248">
        <v>5</v>
      </c>
      <c r="M12" s="191">
        <v>5</v>
      </c>
      <c r="N12" s="138">
        <v>5</v>
      </c>
      <c r="O12" s="121">
        <v>0</v>
      </c>
      <c r="P12" s="121">
        <v>0</v>
      </c>
      <c r="Q12" s="124">
        <v>5</v>
      </c>
      <c r="R12" s="210">
        <f>SUM(D12:Q12)</f>
        <v>60</v>
      </c>
      <c r="S12" s="192">
        <v>0</v>
      </c>
      <c r="T12" s="138">
        <v>0</v>
      </c>
      <c r="U12" s="121">
        <v>0</v>
      </c>
      <c r="V12" s="227">
        <v>0</v>
      </c>
      <c r="W12" s="217">
        <v>8</v>
      </c>
      <c r="X12" s="182">
        <v>5</v>
      </c>
      <c r="Y12" s="182">
        <v>5</v>
      </c>
      <c r="Z12" s="247">
        <v>0</v>
      </c>
      <c r="AA12" s="250">
        <v>0</v>
      </c>
      <c r="AB12" s="182">
        <v>5</v>
      </c>
      <c r="AC12" s="182">
        <v>0</v>
      </c>
      <c r="AD12" s="182">
        <v>0</v>
      </c>
      <c r="AE12" s="182">
        <v>14</v>
      </c>
      <c r="AF12" s="247">
        <v>5</v>
      </c>
      <c r="AG12" s="369">
        <f t="shared" si="0"/>
        <v>42</v>
      </c>
      <c r="AH12" s="192">
        <v>5</v>
      </c>
      <c r="AI12" s="138">
        <v>0</v>
      </c>
      <c r="AJ12" s="121">
        <v>5</v>
      </c>
      <c r="AK12" s="217">
        <v>5</v>
      </c>
      <c r="AL12" s="182">
        <v>5</v>
      </c>
      <c r="AM12" s="182"/>
      <c r="AN12" s="227"/>
      <c r="AO12" s="247"/>
      <c r="AP12" s="250"/>
      <c r="AQ12" s="250"/>
      <c r="AR12" s="250"/>
      <c r="AS12" s="247"/>
      <c r="AT12" s="241">
        <f t="shared" si="1"/>
        <v>20</v>
      </c>
      <c r="AU12" s="367">
        <f t="shared" si="2"/>
        <v>122</v>
      </c>
      <c r="AW12" s="537" t="s">
        <v>324</v>
      </c>
      <c r="AX12" s="538"/>
      <c r="AY12" s="514">
        <v>6</v>
      </c>
      <c r="AZ12" s="305" t="s">
        <v>388</v>
      </c>
      <c r="BA12" s="515"/>
      <c r="BB12" s="539" t="s">
        <v>414</v>
      </c>
      <c r="BC12" s="540"/>
      <c r="BD12" s="540"/>
      <c r="BE12" s="540"/>
      <c r="BF12" s="540"/>
      <c r="BG12" s="540"/>
    </row>
    <row r="13" spans="2:59" ht="18">
      <c r="B13" s="118">
        <v>7</v>
      </c>
      <c r="C13" s="614" t="s">
        <v>90</v>
      </c>
      <c r="D13" s="248">
        <v>0</v>
      </c>
      <c r="E13" s="138">
        <v>0</v>
      </c>
      <c r="F13" s="121">
        <v>0</v>
      </c>
      <c r="G13" s="126">
        <v>0</v>
      </c>
      <c r="H13" s="142">
        <v>15</v>
      </c>
      <c r="I13" s="138">
        <v>0</v>
      </c>
      <c r="J13" s="121">
        <v>0</v>
      </c>
      <c r="K13" s="124">
        <v>10</v>
      </c>
      <c r="L13" s="248">
        <v>0</v>
      </c>
      <c r="M13" s="191">
        <v>0</v>
      </c>
      <c r="N13" s="138">
        <v>0</v>
      </c>
      <c r="O13" s="121">
        <v>0</v>
      </c>
      <c r="P13" s="121">
        <v>0</v>
      </c>
      <c r="Q13" s="124">
        <v>0</v>
      </c>
      <c r="R13" s="210">
        <f>SUM(D13:Q13)</f>
        <v>25</v>
      </c>
      <c r="S13" s="192">
        <v>5</v>
      </c>
      <c r="T13" s="138">
        <v>0</v>
      </c>
      <c r="U13" s="121">
        <v>0</v>
      </c>
      <c r="V13" s="227">
        <v>12</v>
      </c>
      <c r="W13" s="217">
        <v>0</v>
      </c>
      <c r="X13" s="182">
        <v>0</v>
      </c>
      <c r="Y13" s="182">
        <v>0</v>
      </c>
      <c r="Z13" s="247">
        <v>0</v>
      </c>
      <c r="AA13" s="250">
        <v>0</v>
      </c>
      <c r="AB13" s="182">
        <v>5</v>
      </c>
      <c r="AC13" s="182">
        <v>0</v>
      </c>
      <c r="AD13" s="182">
        <v>0</v>
      </c>
      <c r="AE13" s="182">
        <v>0</v>
      </c>
      <c r="AF13" s="247">
        <v>0</v>
      </c>
      <c r="AG13" s="369">
        <f t="shared" si="0"/>
        <v>22</v>
      </c>
      <c r="AH13" s="192">
        <v>0</v>
      </c>
      <c r="AI13" s="138">
        <v>0</v>
      </c>
      <c r="AJ13" s="121">
        <v>0</v>
      </c>
      <c r="AK13" s="217">
        <v>0</v>
      </c>
      <c r="AL13" s="182">
        <v>0</v>
      </c>
      <c r="AM13" s="182"/>
      <c r="AN13" s="227"/>
      <c r="AO13" s="247"/>
      <c r="AP13" s="250"/>
      <c r="AQ13" s="250"/>
      <c r="AR13" s="250"/>
      <c r="AS13" s="247"/>
      <c r="AT13" s="241">
        <f t="shared" si="1"/>
        <v>0</v>
      </c>
      <c r="AU13" s="367">
        <f t="shared" si="2"/>
        <v>47</v>
      </c>
      <c r="AW13" s="541"/>
      <c r="AX13" s="542"/>
      <c r="AY13" s="516">
        <v>7</v>
      </c>
      <c r="AZ13" s="510" t="s">
        <v>389</v>
      </c>
      <c r="BA13" s="505"/>
      <c r="BB13" s="543" t="s">
        <v>393</v>
      </c>
      <c r="BC13" s="540"/>
      <c r="BD13" s="540"/>
      <c r="BE13" s="540"/>
      <c r="BF13" s="540"/>
      <c r="BG13" s="540"/>
    </row>
    <row r="14" spans="2:59" ht="18">
      <c r="B14" s="118">
        <v>8</v>
      </c>
      <c r="C14" s="119" t="s">
        <v>49</v>
      </c>
      <c r="D14" s="120">
        <v>5</v>
      </c>
      <c r="E14" s="138">
        <v>5</v>
      </c>
      <c r="F14" s="121">
        <v>5</v>
      </c>
      <c r="G14" s="126">
        <v>5</v>
      </c>
      <c r="H14" s="142">
        <v>0</v>
      </c>
      <c r="I14" s="138">
        <v>5</v>
      </c>
      <c r="J14" s="121">
        <v>5</v>
      </c>
      <c r="K14" s="124">
        <v>5</v>
      </c>
      <c r="L14" s="248">
        <v>10</v>
      </c>
      <c r="M14" s="191">
        <v>5</v>
      </c>
      <c r="N14" s="138">
        <v>14</v>
      </c>
      <c r="O14" s="121">
        <v>0</v>
      </c>
      <c r="P14" s="121">
        <v>5</v>
      </c>
      <c r="Q14" s="124">
        <v>5</v>
      </c>
      <c r="R14" s="210">
        <f>SUM(D14:Q14)</f>
        <v>74</v>
      </c>
      <c r="S14" s="191">
        <v>0</v>
      </c>
      <c r="T14" s="138">
        <v>0</v>
      </c>
      <c r="U14" s="121">
        <v>0</v>
      </c>
      <c r="V14" s="227">
        <v>0</v>
      </c>
      <c r="W14" s="217">
        <v>5</v>
      </c>
      <c r="X14" s="182">
        <v>5</v>
      </c>
      <c r="Y14" s="182">
        <v>5</v>
      </c>
      <c r="Z14" s="247">
        <v>5</v>
      </c>
      <c r="AA14" s="250">
        <v>5</v>
      </c>
      <c r="AB14" s="182">
        <v>0</v>
      </c>
      <c r="AC14" s="182">
        <v>5</v>
      </c>
      <c r="AD14" s="182">
        <v>0</v>
      </c>
      <c r="AE14" s="182">
        <v>5</v>
      </c>
      <c r="AF14" s="247">
        <v>5</v>
      </c>
      <c r="AG14" s="369">
        <f t="shared" si="0"/>
        <v>40</v>
      </c>
      <c r="AH14" s="191">
        <v>0</v>
      </c>
      <c r="AI14" s="138">
        <v>5</v>
      </c>
      <c r="AJ14" s="121">
        <v>5</v>
      </c>
      <c r="AK14" s="217">
        <v>0</v>
      </c>
      <c r="AL14" s="182">
        <v>5</v>
      </c>
      <c r="AM14" s="182"/>
      <c r="AN14" s="227"/>
      <c r="AO14" s="247"/>
      <c r="AP14" s="250"/>
      <c r="AQ14" s="250"/>
      <c r="AR14" s="250"/>
      <c r="AS14" s="247"/>
      <c r="AT14" s="241">
        <f t="shared" si="1"/>
        <v>15</v>
      </c>
      <c r="AU14" s="367">
        <f t="shared" si="2"/>
        <v>129</v>
      </c>
      <c r="AW14" s="544"/>
      <c r="AX14" s="542"/>
      <c r="AY14" s="503">
        <v>11</v>
      </c>
      <c r="AZ14" s="504" t="s">
        <v>390</v>
      </c>
      <c r="BA14" s="505"/>
      <c r="BB14" s="545" t="s">
        <v>394</v>
      </c>
      <c r="BC14" s="540"/>
      <c r="BD14" s="540"/>
      <c r="BE14" s="540"/>
      <c r="BF14" s="540"/>
      <c r="BG14" s="540"/>
    </row>
    <row r="15" spans="2:59" ht="18">
      <c r="B15" s="118">
        <v>9</v>
      </c>
      <c r="C15" s="119" t="s">
        <v>83</v>
      </c>
      <c r="D15" s="120">
        <v>0</v>
      </c>
      <c r="E15" s="138">
        <v>0</v>
      </c>
      <c r="F15" s="121">
        <v>0</v>
      </c>
      <c r="G15" s="126">
        <v>0</v>
      </c>
      <c r="H15" s="142">
        <v>0</v>
      </c>
      <c r="I15" s="138">
        <v>0</v>
      </c>
      <c r="J15" s="121">
        <v>0</v>
      </c>
      <c r="K15" s="124">
        <v>24</v>
      </c>
      <c r="L15" s="248">
        <v>5</v>
      </c>
      <c r="M15" s="191">
        <v>0</v>
      </c>
      <c r="N15" s="138">
        <v>0</v>
      </c>
      <c r="O15" s="121">
        <v>0</v>
      </c>
      <c r="P15" s="121">
        <v>0</v>
      </c>
      <c r="Q15" s="124">
        <v>0</v>
      </c>
      <c r="R15" s="210">
        <f>SUM(D15:Q15)</f>
        <v>29</v>
      </c>
      <c r="S15" s="192">
        <v>0</v>
      </c>
      <c r="T15" s="138">
        <v>0</v>
      </c>
      <c r="U15" s="121">
        <v>0</v>
      </c>
      <c r="V15" s="227">
        <v>0</v>
      </c>
      <c r="W15" s="217">
        <v>0</v>
      </c>
      <c r="X15" s="182">
        <v>0</v>
      </c>
      <c r="Y15" s="182">
        <v>0</v>
      </c>
      <c r="Z15" s="247">
        <v>0</v>
      </c>
      <c r="AA15" s="250">
        <v>0</v>
      </c>
      <c r="AB15" s="182">
        <v>5</v>
      </c>
      <c r="AC15" s="182">
        <v>0</v>
      </c>
      <c r="AD15" s="182">
        <v>0</v>
      </c>
      <c r="AE15" s="182">
        <v>0</v>
      </c>
      <c r="AF15" s="247">
        <v>0</v>
      </c>
      <c r="AG15" s="369">
        <f t="shared" si="0"/>
        <v>5</v>
      </c>
      <c r="AH15" s="192">
        <v>5</v>
      </c>
      <c r="AI15" s="138">
        <v>5</v>
      </c>
      <c r="AJ15" s="121">
        <v>0</v>
      </c>
      <c r="AK15" s="217">
        <v>0</v>
      </c>
      <c r="AL15" s="182">
        <v>0</v>
      </c>
      <c r="AM15" s="182"/>
      <c r="AN15" s="227"/>
      <c r="AO15" s="247"/>
      <c r="AP15" s="250"/>
      <c r="AQ15" s="250"/>
      <c r="AR15" s="250"/>
      <c r="AS15" s="247"/>
      <c r="AT15" s="241">
        <f t="shared" si="1"/>
        <v>10</v>
      </c>
      <c r="AU15" s="367">
        <f t="shared" si="2"/>
        <v>44</v>
      </c>
      <c r="AW15" s="546"/>
      <c r="AX15" s="547"/>
      <c r="AY15" s="517">
        <v>13</v>
      </c>
      <c r="AZ15" s="305" t="s">
        <v>388</v>
      </c>
      <c r="BA15" s="518"/>
      <c r="BB15" s="548" t="s">
        <v>415</v>
      </c>
      <c r="BC15" s="540"/>
      <c r="BD15" s="540"/>
      <c r="BE15" s="540"/>
      <c r="BF15" s="540"/>
      <c r="BG15" s="540"/>
    </row>
    <row r="16" spans="2:59" ht="18">
      <c r="B16" s="118">
        <v>10</v>
      </c>
      <c r="C16" s="616" t="s">
        <v>200</v>
      </c>
      <c r="D16" s="120">
        <v>0</v>
      </c>
      <c r="E16" s="188">
        <v>0</v>
      </c>
      <c r="F16" s="188">
        <v>0</v>
      </c>
      <c r="G16" s="197">
        <v>0</v>
      </c>
      <c r="H16" s="192">
        <v>0</v>
      </c>
      <c r="I16" s="188">
        <v>0</v>
      </c>
      <c r="J16" s="188">
        <v>0</v>
      </c>
      <c r="K16" s="189">
        <v>0</v>
      </c>
      <c r="L16" s="120">
        <v>0</v>
      </c>
      <c r="M16" s="192">
        <v>0</v>
      </c>
      <c r="N16" s="188">
        <v>0</v>
      </c>
      <c r="O16" s="188">
        <v>0</v>
      </c>
      <c r="P16" s="188">
        <v>0</v>
      </c>
      <c r="Q16" s="189">
        <v>0</v>
      </c>
      <c r="R16" s="455">
        <v>0</v>
      </c>
      <c r="S16" s="192">
        <v>0</v>
      </c>
      <c r="T16" s="138">
        <v>0</v>
      </c>
      <c r="U16" s="121">
        <v>0</v>
      </c>
      <c r="V16" s="227">
        <v>0</v>
      </c>
      <c r="W16" s="217">
        <v>0</v>
      </c>
      <c r="X16" s="182">
        <v>0</v>
      </c>
      <c r="Y16" s="182">
        <v>5</v>
      </c>
      <c r="Z16" s="247">
        <v>0</v>
      </c>
      <c r="AA16" s="250">
        <v>0</v>
      </c>
      <c r="AB16" s="182">
        <v>0</v>
      </c>
      <c r="AC16" s="182">
        <v>0</v>
      </c>
      <c r="AD16" s="182">
        <v>0</v>
      </c>
      <c r="AE16" s="182">
        <v>0</v>
      </c>
      <c r="AF16" s="247">
        <v>0</v>
      </c>
      <c r="AG16" s="369">
        <f t="shared" si="0"/>
        <v>5</v>
      </c>
      <c r="AH16" s="192">
        <v>0</v>
      </c>
      <c r="AI16" s="138">
        <v>0</v>
      </c>
      <c r="AJ16" s="121">
        <v>0</v>
      </c>
      <c r="AK16" s="217">
        <v>5</v>
      </c>
      <c r="AL16" s="182">
        <v>0</v>
      </c>
      <c r="AM16" s="182"/>
      <c r="AN16" s="227"/>
      <c r="AO16" s="247"/>
      <c r="AP16" s="250"/>
      <c r="AQ16" s="250"/>
      <c r="AR16" s="250"/>
      <c r="AS16" s="247"/>
      <c r="AT16" s="241">
        <f t="shared" si="1"/>
        <v>5</v>
      </c>
      <c r="AU16" s="367">
        <f t="shared" si="2"/>
        <v>10</v>
      </c>
      <c r="AW16" s="549"/>
      <c r="AX16" s="305"/>
      <c r="AY16" s="519">
        <v>14</v>
      </c>
      <c r="AZ16" s="520" t="s">
        <v>389</v>
      </c>
      <c r="BA16" s="521"/>
      <c r="BB16" s="550" t="s">
        <v>416</v>
      </c>
      <c r="BC16" s="540"/>
      <c r="BD16" s="540"/>
      <c r="BE16" s="540"/>
      <c r="BF16" s="540"/>
      <c r="BG16" s="540"/>
    </row>
    <row r="17" spans="2:59" ht="18">
      <c r="B17" s="118">
        <v>11</v>
      </c>
      <c r="C17" s="119" t="s">
        <v>68</v>
      </c>
      <c r="D17" s="120">
        <v>5</v>
      </c>
      <c r="E17" s="138">
        <v>12</v>
      </c>
      <c r="F17" s="121">
        <v>0</v>
      </c>
      <c r="G17" s="126">
        <v>5</v>
      </c>
      <c r="H17" s="142">
        <v>5</v>
      </c>
      <c r="I17" s="138">
        <v>5</v>
      </c>
      <c r="J17" s="121">
        <v>11</v>
      </c>
      <c r="K17" s="124">
        <v>15</v>
      </c>
      <c r="L17" s="248">
        <v>5</v>
      </c>
      <c r="M17" s="191">
        <v>5</v>
      </c>
      <c r="N17" s="138">
        <v>5</v>
      </c>
      <c r="O17" s="121">
        <v>5</v>
      </c>
      <c r="P17" s="121">
        <v>0</v>
      </c>
      <c r="Q17" s="124">
        <v>5</v>
      </c>
      <c r="R17" s="210">
        <f>SUM(D17:Q17)</f>
        <v>83</v>
      </c>
      <c r="S17" s="192">
        <v>0</v>
      </c>
      <c r="T17" s="138">
        <v>5</v>
      </c>
      <c r="U17" s="121">
        <v>5</v>
      </c>
      <c r="V17" s="227">
        <v>5</v>
      </c>
      <c r="W17" s="217">
        <v>5</v>
      </c>
      <c r="X17" s="182">
        <v>5</v>
      </c>
      <c r="Y17" s="182">
        <v>5</v>
      </c>
      <c r="Z17" s="247">
        <v>5</v>
      </c>
      <c r="AA17" s="250">
        <v>5</v>
      </c>
      <c r="AB17" s="182">
        <v>5</v>
      </c>
      <c r="AC17" s="182">
        <v>12</v>
      </c>
      <c r="AD17" s="182">
        <v>0</v>
      </c>
      <c r="AE17" s="182">
        <v>5</v>
      </c>
      <c r="AF17" s="247">
        <v>5</v>
      </c>
      <c r="AG17" s="369">
        <f t="shared" si="0"/>
        <v>67</v>
      </c>
      <c r="AH17" s="192">
        <v>0</v>
      </c>
      <c r="AI17" s="138">
        <v>5</v>
      </c>
      <c r="AJ17" s="121">
        <v>5</v>
      </c>
      <c r="AK17" s="217">
        <v>14</v>
      </c>
      <c r="AL17" s="182">
        <v>5</v>
      </c>
      <c r="AM17" s="182"/>
      <c r="AN17" s="227"/>
      <c r="AO17" s="247"/>
      <c r="AP17" s="250"/>
      <c r="AQ17" s="250"/>
      <c r="AR17" s="250"/>
      <c r="AS17" s="247"/>
      <c r="AT17" s="241">
        <f t="shared" si="1"/>
        <v>29</v>
      </c>
      <c r="AU17" s="367">
        <f t="shared" si="2"/>
        <v>179</v>
      </c>
      <c r="AW17" s="551"/>
      <c r="AX17" s="305"/>
      <c r="AY17" s="508">
        <v>20</v>
      </c>
      <c r="AZ17" s="305" t="s">
        <v>388</v>
      </c>
      <c r="BA17" s="506"/>
      <c r="BB17" s="552" t="s">
        <v>395</v>
      </c>
      <c r="BC17" s="540"/>
      <c r="BD17" s="540"/>
      <c r="BE17" s="540"/>
      <c r="BF17" s="540"/>
      <c r="BG17" s="540"/>
    </row>
    <row r="18" spans="2:59" ht="18">
      <c r="B18" s="118">
        <v>12</v>
      </c>
      <c r="C18" s="616" t="s">
        <v>196</v>
      </c>
      <c r="D18" s="120">
        <v>0</v>
      </c>
      <c r="E18" s="188">
        <v>0</v>
      </c>
      <c r="F18" s="192">
        <v>0</v>
      </c>
      <c r="G18" s="197">
        <v>0</v>
      </c>
      <c r="H18" s="192">
        <v>0</v>
      </c>
      <c r="I18" s="192">
        <v>0</v>
      </c>
      <c r="J18" s="192">
        <v>0</v>
      </c>
      <c r="K18" s="207">
        <v>0</v>
      </c>
      <c r="L18" s="120">
        <v>0</v>
      </c>
      <c r="M18" s="192">
        <v>0</v>
      </c>
      <c r="N18" s="188">
        <v>0</v>
      </c>
      <c r="O18" s="188">
        <v>0</v>
      </c>
      <c r="P18" s="188">
        <v>0</v>
      </c>
      <c r="Q18" s="189">
        <v>0</v>
      </c>
      <c r="R18" s="455">
        <v>0</v>
      </c>
      <c r="S18" s="192">
        <v>0</v>
      </c>
      <c r="T18" s="138">
        <v>0</v>
      </c>
      <c r="U18" s="121">
        <v>0</v>
      </c>
      <c r="V18" s="227">
        <v>0</v>
      </c>
      <c r="W18" s="217">
        <v>5</v>
      </c>
      <c r="X18" s="182">
        <v>0</v>
      </c>
      <c r="Y18" s="182">
        <v>0</v>
      </c>
      <c r="Z18" s="247">
        <v>0</v>
      </c>
      <c r="AA18" s="250">
        <v>0</v>
      </c>
      <c r="AB18" s="182">
        <v>0</v>
      </c>
      <c r="AC18" s="182">
        <v>0</v>
      </c>
      <c r="AD18" s="182">
        <v>0</v>
      </c>
      <c r="AE18" s="182">
        <v>0</v>
      </c>
      <c r="AF18" s="247">
        <v>5</v>
      </c>
      <c r="AG18" s="369">
        <f t="shared" si="0"/>
        <v>10</v>
      </c>
      <c r="AH18" s="192">
        <v>0</v>
      </c>
      <c r="AI18" s="138">
        <v>0</v>
      </c>
      <c r="AJ18" s="121">
        <v>0</v>
      </c>
      <c r="AK18" s="217">
        <v>0</v>
      </c>
      <c r="AL18" s="182">
        <v>0</v>
      </c>
      <c r="AM18" s="182"/>
      <c r="AN18" s="227"/>
      <c r="AO18" s="247"/>
      <c r="AP18" s="250"/>
      <c r="AQ18" s="250"/>
      <c r="AR18" s="250"/>
      <c r="AS18" s="247"/>
      <c r="AT18" s="241">
        <f t="shared" si="1"/>
        <v>0</v>
      </c>
      <c r="AU18" s="367">
        <f t="shared" si="2"/>
        <v>10</v>
      </c>
      <c r="AW18" s="553"/>
      <c r="AX18" s="305"/>
      <c r="AY18" s="522">
        <v>21</v>
      </c>
      <c r="AZ18" s="520" t="s">
        <v>389</v>
      </c>
      <c r="BA18" s="521"/>
      <c r="BB18" s="554" t="s">
        <v>396</v>
      </c>
      <c r="BC18" s="540"/>
      <c r="BD18" s="540"/>
      <c r="BE18" s="540"/>
      <c r="BF18" s="540"/>
      <c r="BG18" s="540"/>
    </row>
    <row r="19" spans="2:59" ht="18">
      <c r="B19" s="118">
        <v>13</v>
      </c>
      <c r="C19" s="119" t="s">
        <v>46</v>
      </c>
      <c r="D19" s="120">
        <v>0</v>
      </c>
      <c r="E19" s="138">
        <v>0</v>
      </c>
      <c r="F19" s="191">
        <v>0</v>
      </c>
      <c r="G19" s="126">
        <v>0</v>
      </c>
      <c r="H19" s="142">
        <v>0</v>
      </c>
      <c r="I19" s="142">
        <v>0</v>
      </c>
      <c r="J19" s="191">
        <v>0</v>
      </c>
      <c r="K19" s="190">
        <v>15</v>
      </c>
      <c r="L19" s="248">
        <v>0</v>
      </c>
      <c r="M19" s="191">
        <v>5</v>
      </c>
      <c r="N19" s="138">
        <v>0</v>
      </c>
      <c r="O19" s="121">
        <v>0</v>
      </c>
      <c r="P19" s="121">
        <v>0</v>
      </c>
      <c r="Q19" s="124">
        <v>0</v>
      </c>
      <c r="R19" s="210">
        <f t="shared" ref="R19:R32" si="3">SUM(D19:Q19)</f>
        <v>20</v>
      </c>
      <c r="S19" s="192">
        <v>0</v>
      </c>
      <c r="T19" s="138">
        <v>0</v>
      </c>
      <c r="U19" s="121">
        <v>0</v>
      </c>
      <c r="V19" s="227">
        <v>0</v>
      </c>
      <c r="W19" s="217">
        <v>0</v>
      </c>
      <c r="X19" s="182">
        <v>0</v>
      </c>
      <c r="Y19" s="182">
        <v>0</v>
      </c>
      <c r="Z19" s="247">
        <v>0</v>
      </c>
      <c r="AA19" s="250">
        <v>14</v>
      </c>
      <c r="AB19" s="182">
        <v>0</v>
      </c>
      <c r="AC19" s="182">
        <v>0</v>
      </c>
      <c r="AD19" s="182">
        <v>0</v>
      </c>
      <c r="AE19" s="182">
        <v>0</v>
      </c>
      <c r="AF19" s="247">
        <v>0</v>
      </c>
      <c r="AG19" s="369">
        <f t="shared" si="0"/>
        <v>14</v>
      </c>
      <c r="AH19" s="192">
        <v>0</v>
      </c>
      <c r="AI19" s="138">
        <v>0</v>
      </c>
      <c r="AJ19" s="121">
        <v>0</v>
      </c>
      <c r="AK19" s="217">
        <v>0</v>
      </c>
      <c r="AL19" s="182">
        <v>0</v>
      </c>
      <c r="AM19" s="182"/>
      <c r="AN19" s="227"/>
      <c r="AO19" s="247"/>
      <c r="AP19" s="250"/>
      <c r="AQ19" s="250"/>
      <c r="AR19" s="250"/>
      <c r="AS19" s="247"/>
      <c r="AT19" s="241">
        <f t="shared" si="1"/>
        <v>0</v>
      </c>
      <c r="AU19" s="367">
        <f t="shared" si="2"/>
        <v>34</v>
      </c>
      <c r="AW19" s="555"/>
      <c r="AX19" s="556"/>
      <c r="AY19" s="523">
        <v>27</v>
      </c>
      <c r="AZ19" s="305" t="s">
        <v>388</v>
      </c>
      <c r="BA19" s="506"/>
      <c r="BB19" s="557" t="s">
        <v>260</v>
      </c>
      <c r="BC19" s="540"/>
      <c r="BD19" s="540"/>
      <c r="BE19" s="540"/>
      <c r="BF19" s="540"/>
      <c r="BG19" s="540"/>
    </row>
    <row r="20" spans="2:59" ht="18.75" thickBot="1">
      <c r="B20" s="118">
        <v>14</v>
      </c>
      <c r="C20" s="614" t="s">
        <v>92</v>
      </c>
      <c r="D20" s="120">
        <v>0</v>
      </c>
      <c r="E20" s="138">
        <v>0</v>
      </c>
      <c r="F20" s="121">
        <v>10</v>
      </c>
      <c r="G20" s="126">
        <v>0</v>
      </c>
      <c r="H20" s="142">
        <v>0</v>
      </c>
      <c r="I20" s="138">
        <v>0</v>
      </c>
      <c r="J20" s="121">
        <v>5</v>
      </c>
      <c r="K20" s="124">
        <v>0</v>
      </c>
      <c r="L20" s="248">
        <v>10</v>
      </c>
      <c r="M20" s="191">
        <v>0</v>
      </c>
      <c r="N20" s="138">
        <v>0</v>
      </c>
      <c r="O20" s="121">
        <v>0</v>
      </c>
      <c r="P20" s="121">
        <v>0</v>
      </c>
      <c r="Q20" s="124">
        <v>0</v>
      </c>
      <c r="R20" s="210">
        <f t="shared" si="3"/>
        <v>25</v>
      </c>
      <c r="S20" s="192">
        <v>12</v>
      </c>
      <c r="T20" s="138">
        <v>5</v>
      </c>
      <c r="U20" s="121">
        <v>0</v>
      </c>
      <c r="V20" s="227">
        <v>5</v>
      </c>
      <c r="W20" s="217">
        <v>0</v>
      </c>
      <c r="X20" s="182">
        <v>5</v>
      </c>
      <c r="Y20" s="182">
        <v>0</v>
      </c>
      <c r="Z20" s="247">
        <v>0</v>
      </c>
      <c r="AA20" s="250">
        <v>0</v>
      </c>
      <c r="AB20" s="182">
        <v>0</v>
      </c>
      <c r="AC20" s="182">
        <v>0</v>
      </c>
      <c r="AD20" s="182">
        <v>0</v>
      </c>
      <c r="AE20" s="182">
        <v>0</v>
      </c>
      <c r="AF20" s="247">
        <v>0</v>
      </c>
      <c r="AG20" s="369">
        <f t="shared" si="0"/>
        <v>27</v>
      </c>
      <c r="AH20" s="192">
        <v>0</v>
      </c>
      <c r="AI20" s="138">
        <v>0</v>
      </c>
      <c r="AJ20" s="121">
        <v>0</v>
      </c>
      <c r="AK20" s="217">
        <v>0</v>
      </c>
      <c r="AL20" s="182">
        <v>0</v>
      </c>
      <c r="AM20" s="182"/>
      <c r="AN20" s="227"/>
      <c r="AO20" s="247"/>
      <c r="AP20" s="250"/>
      <c r="AQ20" s="250"/>
      <c r="AR20" s="250"/>
      <c r="AS20" s="247"/>
      <c r="AT20" s="241">
        <f t="shared" si="1"/>
        <v>0</v>
      </c>
      <c r="AU20" s="367">
        <f t="shared" si="2"/>
        <v>52</v>
      </c>
      <c r="AW20" s="558"/>
      <c r="AX20" s="324"/>
      <c r="AY20" s="524">
        <v>28</v>
      </c>
      <c r="AZ20" s="525" t="s">
        <v>389</v>
      </c>
      <c r="BA20" s="512"/>
      <c r="BB20" s="543" t="s">
        <v>397</v>
      </c>
      <c r="BC20" s="540"/>
      <c r="BD20" s="540"/>
      <c r="BE20" s="540"/>
      <c r="BF20" s="540"/>
      <c r="BG20" s="540"/>
    </row>
    <row r="21" spans="2:59" ht="19.5" thickBot="1">
      <c r="B21" s="118">
        <v>15</v>
      </c>
      <c r="C21" s="614" t="s">
        <v>145</v>
      </c>
      <c r="D21" s="120">
        <v>0</v>
      </c>
      <c r="E21" s="138">
        <v>0</v>
      </c>
      <c r="F21" s="121">
        <v>0</v>
      </c>
      <c r="G21" s="126">
        <v>0</v>
      </c>
      <c r="H21" s="142">
        <v>0</v>
      </c>
      <c r="I21" s="138">
        <v>0</v>
      </c>
      <c r="J21" s="121">
        <v>0</v>
      </c>
      <c r="K21" s="124">
        <v>0</v>
      </c>
      <c r="L21" s="248">
        <v>10</v>
      </c>
      <c r="M21" s="191">
        <v>0</v>
      </c>
      <c r="N21" s="138">
        <v>0</v>
      </c>
      <c r="O21" s="121">
        <v>0</v>
      </c>
      <c r="P21" s="121">
        <v>0</v>
      </c>
      <c r="Q21" s="124">
        <v>0</v>
      </c>
      <c r="R21" s="210">
        <f t="shared" si="3"/>
        <v>10</v>
      </c>
      <c r="S21" s="192">
        <v>0</v>
      </c>
      <c r="T21" s="138">
        <v>0</v>
      </c>
      <c r="U21" s="121">
        <v>0</v>
      </c>
      <c r="V21" s="227">
        <v>5</v>
      </c>
      <c r="W21" s="217">
        <v>0</v>
      </c>
      <c r="X21" s="182">
        <v>0</v>
      </c>
      <c r="Y21" s="182">
        <v>0</v>
      </c>
      <c r="Z21" s="247">
        <v>0</v>
      </c>
      <c r="AA21" s="250">
        <v>0</v>
      </c>
      <c r="AB21" s="182">
        <v>0</v>
      </c>
      <c r="AC21" s="182">
        <v>0</v>
      </c>
      <c r="AD21" s="182">
        <v>0</v>
      </c>
      <c r="AE21" s="182">
        <v>0</v>
      </c>
      <c r="AF21" s="247">
        <v>0</v>
      </c>
      <c r="AG21" s="369">
        <f t="shared" si="0"/>
        <v>5</v>
      </c>
      <c r="AH21" s="192">
        <v>0</v>
      </c>
      <c r="AI21" s="138">
        <v>0</v>
      </c>
      <c r="AJ21" s="121">
        <v>0</v>
      </c>
      <c r="AK21" s="217">
        <v>0</v>
      </c>
      <c r="AL21" s="182">
        <v>0</v>
      </c>
      <c r="AM21" s="182"/>
      <c r="AN21" s="227"/>
      <c r="AO21" s="247"/>
      <c r="AP21" s="250"/>
      <c r="AQ21" s="250"/>
      <c r="AR21" s="250"/>
      <c r="AS21" s="247"/>
      <c r="AT21" s="241">
        <f t="shared" si="1"/>
        <v>0</v>
      </c>
      <c r="AU21" s="367">
        <f t="shared" si="2"/>
        <v>15</v>
      </c>
      <c r="AW21" s="559" t="s">
        <v>325</v>
      </c>
      <c r="AX21" s="560"/>
      <c r="AY21" s="526">
        <v>1</v>
      </c>
      <c r="AZ21" s="499" t="s">
        <v>390</v>
      </c>
      <c r="BA21" s="527"/>
      <c r="BB21" s="561" t="s">
        <v>398</v>
      </c>
      <c r="BC21" s="540"/>
      <c r="BD21" s="540"/>
      <c r="BE21" s="540"/>
      <c r="BF21" s="540"/>
      <c r="BG21" s="540"/>
    </row>
    <row r="22" spans="2:59" ht="18">
      <c r="B22" s="118">
        <v>16</v>
      </c>
      <c r="C22" s="119" t="s">
        <v>175</v>
      </c>
      <c r="D22" s="120">
        <v>0</v>
      </c>
      <c r="E22" s="138">
        <v>0</v>
      </c>
      <c r="F22" s="121">
        <v>0</v>
      </c>
      <c r="G22" s="126">
        <v>0</v>
      </c>
      <c r="H22" s="142">
        <v>0</v>
      </c>
      <c r="I22" s="138">
        <v>0</v>
      </c>
      <c r="J22" s="121">
        <v>0</v>
      </c>
      <c r="K22" s="124">
        <v>0</v>
      </c>
      <c r="L22" s="248">
        <v>0</v>
      </c>
      <c r="M22" s="191">
        <v>0</v>
      </c>
      <c r="N22" s="138">
        <v>12</v>
      </c>
      <c r="O22" s="121">
        <v>0</v>
      </c>
      <c r="P22" s="121">
        <v>0</v>
      </c>
      <c r="Q22" s="124">
        <v>0</v>
      </c>
      <c r="R22" s="210">
        <f t="shared" si="3"/>
        <v>12</v>
      </c>
      <c r="S22" s="191">
        <v>5</v>
      </c>
      <c r="T22" s="138">
        <v>0</v>
      </c>
      <c r="U22" s="121">
        <v>0</v>
      </c>
      <c r="V22" s="227">
        <v>0</v>
      </c>
      <c r="W22" s="217">
        <v>0</v>
      </c>
      <c r="X22" s="182">
        <v>0</v>
      </c>
      <c r="Y22" s="182">
        <v>0</v>
      </c>
      <c r="Z22" s="247">
        <v>0</v>
      </c>
      <c r="AA22" s="250">
        <v>0</v>
      </c>
      <c r="AB22" s="182">
        <v>0</v>
      </c>
      <c r="AC22" s="182">
        <v>0</v>
      </c>
      <c r="AD22" s="182">
        <v>0</v>
      </c>
      <c r="AE22" s="182">
        <v>0</v>
      </c>
      <c r="AF22" s="247">
        <v>0</v>
      </c>
      <c r="AG22" s="369">
        <f t="shared" si="0"/>
        <v>5</v>
      </c>
      <c r="AH22" s="191">
        <v>5</v>
      </c>
      <c r="AI22" s="138">
        <v>0</v>
      </c>
      <c r="AJ22" s="121">
        <v>0</v>
      </c>
      <c r="AK22" s="217">
        <v>0</v>
      </c>
      <c r="AL22" s="182">
        <v>0</v>
      </c>
      <c r="AM22" s="182"/>
      <c r="AN22" s="227"/>
      <c r="AO22" s="247"/>
      <c r="AP22" s="250"/>
      <c r="AQ22" s="250"/>
      <c r="AR22" s="250"/>
      <c r="AS22" s="247"/>
      <c r="AT22" s="241">
        <f t="shared" si="1"/>
        <v>5</v>
      </c>
      <c r="AU22" s="367">
        <f t="shared" si="2"/>
        <v>22</v>
      </c>
      <c r="AW22" s="562"/>
      <c r="AX22" s="563"/>
      <c r="AY22" s="528">
        <v>3</v>
      </c>
      <c r="AZ22" s="313" t="s">
        <v>388</v>
      </c>
      <c r="BA22" s="529"/>
      <c r="BB22" s="564" t="s">
        <v>399</v>
      </c>
      <c r="BC22" s="540"/>
      <c r="BD22" s="540"/>
      <c r="BE22" s="540"/>
      <c r="BF22" s="540"/>
      <c r="BG22" s="540"/>
    </row>
    <row r="23" spans="2:59" ht="18">
      <c r="B23" s="118">
        <v>17</v>
      </c>
      <c r="C23" s="614" t="s">
        <v>146</v>
      </c>
      <c r="D23" s="120">
        <v>0</v>
      </c>
      <c r="E23" s="138">
        <v>0</v>
      </c>
      <c r="F23" s="121">
        <v>0</v>
      </c>
      <c r="G23" s="126">
        <v>0</v>
      </c>
      <c r="H23" s="142">
        <v>0</v>
      </c>
      <c r="I23" s="138">
        <v>0</v>
      </c>
      <c r="J23" s="121">
        <v>0</v>
      </c>
      <c r="K23" s="124">
        <v>0</v>
      </c>
      <c r="L23" s="248">
        <v>10</v>
      </c>
      <c r="M23" s="191">
        <v>0</v>
      </c>
      <c r="N23" s="138">
        <v>0</v>
      </c>
      <c r="O23" s="121">
        <v>0</v>
      </c>
      <c r="P23" s="121">
        <v>0</v>
      </c>
      <c r="Q23" s="124">
        <v>0</v>
      </c>
      <c r="R23" s="210">
        <f t="shared" si="3"/>
        <v>10</v>
      </c>
      <c r="S23" s="192">
        <v>5</v>
      </c>
      <c r="T23" s="138">
        <v>0</v>
      </c>
      <c r="U23" s="121">
        <v>0</v>
      </c>
      <c r="V23" s="227">
        <v>0</v>
      </c>
      <c r="W23" s="217">
        <v>0</v>
      </c>
      <c r="X23" s="182">
        <v>0</v>
      </c>
      <c r="Y23" s="182">
        <v>0</v>
      </c>
      <c r="Z23" s="247">
        <v>0</v>
      </c>
      <c r="AA23" s="250">
        <v>0</v>
      </c>
      <c r="AB23" s="182">
        <v>0</v>
      </c>
      <c r="AC23" s="182">
        <v>0</v>
      </c>
      <c r="AD23" s="182">
        <v>0</v>
      </c>
      <c r="AE23" s="182">
        <v>0</v>
      </c>
      <c r="AF23" s="247">
        <v>0</v>
      </c>
      <c r="AG23" s="369">
        <f t="shared" si="0"/>
        <v>5</v>
      </c>
      <c r="AH23" s="192">
        <v>0</v>
      </c>
      <c r="AI23" s="138">
        <v>0</v>
      </c>
      <c r="AJ23" s="121">
        <v>0</v>
      </c>
      <c r="AK23" s="217">
        <v>0</v>
      </c>
      <c r="AL23" s="182">
        <v>0</v>
      </c>
      <c r="AM23" s="182"/>
      <c r="AN23" s="227"/>
      <c r="AO23" s="247"/>
      <c r="AP23" s="250"/>
      <c r="AQ23" s="250"/>
      <c r="AR23" s="250"/>
      <c r="AS23" s="247"/>
      <c r="AT23" s="241">
        <f t="shared" si="1"/>
        <v>0</v>
      </c>
      <c r="AU23" s="367">
        <f t="shared" si="2"/>
        <v>15</v>
      </c>
      <c r="AW23" s="565"/>
      <c r="AX23" s="295"/>
      <c r="AY23" s="522">
        <v>4</v>
      </c>
      <c r="AZ23" s="510" t="s">
        <v>389</v>
      </c>
      <c r="BA23" s="505"/>
      <c r="BB23" s="543" t="s">
        <v>400</v>
      </c>
      <c r="BC23" s="540"/>
      <c r="BD23" s="540"/>
      <c r="BE23" s="540"/>
      <c r="BF23" s="540"/>
      <c r="BG23" s="540"/>
    </row>
    <row r="24" spans="2:59" ht="18">
      <c r="B24" s="118">
        <v>18</v>
      </c>
      <c r="C24" s="614" t="s">
        <v>39</v>
      </c>
      <c r="D24" s="248">
        <v>0</v>
      </c>
      <c r="E24" s="138">
        <v>0</v>
      </c>
      <c r="F24" s="121">
        <v>0</v>
      </c>
      <c r="G24" s="126">
        <v>0</v>
      </c>
      <c r="H24" s="142">
        <v>5</v>
      </c>
      <c r="I24" s="138">
        <v>0</v>
      </c>
      <c r="J24" s="121">
        <v>0</v>
      </c>
      <c r="K24" s="124">
        <v>33</v>
      </c>
      <c r="L24" s="248">
        <v>5</v>
      </c>
      <c r="M24" s="191">
        <v>5</v>
      </c>
      <c r="N24" s="138">
        <v>5</v>
      </c>
      <c r="O24" s="121">
        <v>12</v>
      </c>
      <c r="P24" s="121">
        <v>0</v>
      </c>
      <c r="Q24" s="124">
        <v>0</v>
      </c>
      <c r="R24" s="210">
        <f t="shared" si="3"/>
        <v>65</v>
      </c>
      <c r="S24" s="192">
        <v>5</v>
      </c>
      <c r="T24" s="138">
        <v>5</v>
      </c>
      <c r="U24" s="121">
        <v>0</v>
      </c>
      <c r="V24" s="227">
        <v>10</v>
      </c>
      <c r="W24" s="217">
        <v>0</v>
      </c>
      <c r="X24" s="182">
        <v>0</v>
      </c>
      <c r="Y24" s="182">
        <v>10</v>
      </c>
      <c r="Z24" s="247">
        <v>0</v>
      </c>
      <c r="AA24" s="250">
        <v>15</v>
      </c>
      <c r="AB24" s="182">
        <v>0</v>
      </c>
      <c r="AC24" s="182">
        <v>10</v>
      </c>
      <c r="AD24" s="182">
        <v>15</v>
      </c>
      <c r="AE24" s="182">
        <v>0</v>
      </c>
      <c r="AF24" s="247">
        <v>0</v>
      </c>
      <c r="AG24" s="369">
        <f t="shared" si="0"/>
        <v>70</v>
      </c>
      <c r="AH24" s="192">
        <v>15</v>
      </c>
      <c r="AI24" s="138">
        <v>5</v>
      </c>
      <c r="AJ24" s="121">
        <v>5</v>
      </c>
      <c r="AK24" s="217">
        <v>0</v>
      </c>
      <c r="AL24" s="182">
        <v>13</v>
      </c>
      <c r="AM24" s="182"/>
      <c r="AN24" s="227"/>
      <c r="AO24" s="247"/>
      <c r="AP24" s="250"/>
      <c r="AQ24" s="250"/>
      <c r="AR24" s="250"/>
      <c r="AS24" s="247"/>
      <c r="AT24" s="241">
        <f t="shared" si="1"/>
        <v>38</v>
      </c>
      <c r="AU24" s="367">
        <f t="shared" si="2"/>
        <v>173</v>
      </c>
      <c r="AW24" s="565"/>
      <c r="AX24" s="295"/>
      <c r="AY24" s="530" t="s">
        <v>391</v>
      </c>
      <c r="AZ24" s="531" t="s">
        <v>392</v>
      </c>
      <c r="BA24" s="532"/>
      <c r="BB24" s="548" t="s">
        <v>401</v>
      </c>
      <c r="BC24" s="540"/>
      <c r="BD24" s="540"/>
      <c r="BE24" s="540"/>
      <c r="BF24" s="540"/>
      <c r="BG24" s="540"/>
    </row>
    <row r="25" spans="2:59" ht="18.75">
      <c r="B25" s="118">
        <v>19</v>
      </c>
      <c r="C25" s="119" t="s">
        <v>138</v>
      </c>
      <c r="D25" s="120">
        <v>0</v>
      </c>
      <c r="E25" s="138">
        <v>5</v>
      </c>
      <c r="F25" s="121">
        <v>5</v>
      </c>
      <c r="G25" s="126">
        <v>0</v>
      </c>
      <c r="H25" s="142">
        <v>0</v>
      </c>
      <c r="I25" s="138">
        <v>0</v>
      </c>
      <c r="J25" s="121">
        <v>0</v>
      </c>
      <c r="K25" s="124">
        <v>0</v>
      </c>
      <c r="L25" s="248">
        <v>0</v>
      </c>
      <c r="M25" s="191">
        <v>0</v>
      </c>
      <c r="N25" s="138">
        <v>0</v>
      </c>
      <c r="O25" s="121">
        <v>0</v>
      </c>
      <c r="P25" s="121">
        <v>0</v>
      </c>
      <c r="Q25" s="124">
        <v>0</v>
      </c>
      <c r="R25" s="210">
        <f t="shared" si="3"/>
        <v>10</v>
      </c>
      <c r="S25" s="191">
        <v>0</v>
      </c>
      <c r="T25" s="138">
        <v>0</v>
      </c>
      <c r="U25" s="121">
        <v>0</v>
      </c>
      <c r="V25" s="227">
        <v>0</v>
      </c>
      <c r="W25" s="217">
        <v>0</v>
      </c>
      <c r="X25" s="182">
        <v>0</v>
      </c>
      <c r="Y25" s="182">
        <v>0</v>
      </c>
      <c r="Z25" s="247">
        <v>11</v>
      </c>
      <c r="AA25" s="250">
        <v>0</v>
      </c>
      <c r="AB25" s="182">
        <v>0</v>
      </c>
      <c r="AC25" s="182">
        <v>0</v>
      </c>
      <c r="AD25" s="182">
        <v>0</v>
      </c>
      <c r="AE25" s="182">
        <v>0</v>
      </c>
      <c r="AF25" s="247">
        <v>0</v>
      </c>
      <c r="AG25" s="369">
        <f t="shared" si="0"/>
        <v>11</v>
      </c>
      <c r="AH25" s="191">
        <v>0</v>
      </c>
      <c r="AI25" s="138">
        <v>0</v>
      </c>
      <c r="AJ25" s="121">
        <v>0</v>
      </c>
      <c r="AK25" s="217">
        <v>0</v>
      </c>
      <c r="AL25" s="182">
        <v>5</v>
      </c>
      <c r="AM25" s="182"/>
      <c r="AN25" s="227"/>
      <c r="AO25" s="247"/>
      <c r="AP25" s="250"/>
      <c r="AQ25" s="250"/>
      <c r="AR25" s="250"/>
      <c r="AS25" s="247"/>
      <c r="AT25" s="241">
        <f t="shared" si="1"/>
        <v>5</v>
      </c>
      <c r="AU25" s="367">
        <f t="shared" si="2"/>
        <v>26</v>
      </c>
      <c r="AW25" s="566"/>
      <c r="AX25" s="567"/>
      <c r="AY25" s="511">
        <v>10</v>
      </c>
      <c r="AZ25" s="507" t="s">
        <v>388</v>
      </c>
      <c r="BA25" s="533"/>
      <c r="BB25" s="539" t="s">
        <v>402</v>
      </c>
      <c r="BC25" s="540"/>
      <c r="BD25" s="540"/>
      <c r="BE25" s="540"/>
      <c r="BF25" s="540"/>
      <c r="BG25" s="540"/>
    </row>
    <row r="26" spans="2:59" ht="18">
      <c r="B26" s="118">
        <v>20</v>
      </c>
      <c r="C26" s="614" t="s">
        <v>139</v>
      </c>
      <c r="D26" s="248">
        <v>0</v>
      </c>
      <c r="E26" s="138">
        <v>0</v>
      </c>
      <c r="F26" s="121">
        <v>0</v>
      </c>
      <c r="G26" s="126">
        <v>0</v>
      </c>
      <c r="H26" s="142">
        <v>5</v>
      </c>
      <c r="I26" s="138">
        <v>0</v>
      </c>
      <c r="J26" s="121">
        <v>0</v>
      </c>
      <c r="K26" s="124">
        <v>0</v>
      </c>
      <c r="L26" s="248">
        <v>10</v>
      </c>
      <c r="M26" s="191">
        <v>0</v>
      </c>
      <c r="N26" s="138">
        <v>0</v>
      </c>
      <c r="O26" s="121">
        <v>0</v>
      </c>
      <c r="P26" s="121">
        <v>0</v>
      </c>
      <c r="Q26" s="124">
        <v>0</v>
      </c>
      <c r="R26" s="210">
        <f t="shared" si="3"/>
        <v>15</v>
      </c>
      <c r="S26" s="192">
        <v>5</v>
      </c>
      <c r="T26" s="138">
        <v>0</v>
      </c>
      <c r="U26" s="121">
        <v>0</v>
      </c>
      <c r="V26" s="227">
        <v>8</v>
      </c>
      <c r="W26" s="217">
        <v>0</v>
      </c>
      <c r="X26" s="182">
        <v>0</v>
      </c>
      <c r="Y26" s="182">
        <v>0</v>
      </c>
      <c r="Z26" s="247">
        <v>0</v>
      </c>
      <c r="AA26" s="250">
        <v>0</v>
      </c>
      <c r="AB26" s="182">
        <v>0</v>
      </c>
      <c r="AC26" s="182">
        <v>0</v>
      </c>
      <c r="AD26" s="182">
        <v>0</v>
      </c>
      <c r="AE26" s="182">
        <v>0</v>
      </c>
      <c r="AF26" s="247">
        <v>0</v>
      </c>
      <c r="AG26" s="369">
        <f t="shared" si="0"/>
        <v>13</v>
      </c>
      <c r="AH26" s="192">
        <v>0</v>
      </c>
      <c r="AI26" s="138">
        <v>0</v>
      </c>
      <c r="AJ26" s="121">
        <v>0</v>
      </c>
      <c r="AK26" s="217">
        <v>0</v>
      </c>
      <c r="AL26" s="182">
        <v>0</v>
      </c>
      <c r="AM26" s="182"/>
      <c r="AN26" s="227"/>
      <c r="AO26" s="247"/>
      <c r="AP26" s="250"/>
      <c r="AQ26" s="250"/>
      <c r="AR26" s="250"/>
      <c r="AS26" s="247"/>
      <c r="AT26" s="241">
        <f t="shared" si="1"/>
        <v>0</v>
      </c>
      <c r="AU26" s="367">
        <f t="shared" si="2"/>
        <v>28</v>
      </c>
      <c r="AW26" s="566"/>
      <c r="AX26" s="567"/>
      <c r="AY26" s="530">
        <v>11</v>
      </c>
      <c r="AZ26" s="510" t="s">
        <v>389</v>
      </c>
      <c r="BA26" s="505"/>
      <c r="BB26" s="554" t="s">
        <v>400</v>
      </c>
      <c r="BC26" s="540"/>
      <c r="BD26" s="540"/>
      <c r="BE26" s="540"/>
      <c r="BF26" s="540"/>
      <c r="BG26" s="540"/>
    </row>
    <row r="27" spans="2:59" ht="18">
      <c r="B27" s="118">
        <v>21</v>
      </c>
      <c r="C27" s="614" t="s">
        <v>140</v>
      </c>
      <c r="D27" s="248">
        <v>0</v>
      </c>
      <c r="E27" s="138">
        <v>0</v>
      </c>
      <c r="F27" s="121">
        <v>0</v>
      </c>
      <c r="G27" s="126">
        <v>0</v>
      </c>
      <c r="H27" s="142">
        <v>0</v>
      </c>
      <c r="I27" s="138">
        <v>0</v>
      </c>
      <c r="J27" s="121">
        <v>0</v>
      </c>
      <c r="K27" s="124">
        <v>15</v>
      </c>
      <c r="L27" s="248">
        <v>0</v>
      </c>
      <c r="M27" s="191">
        <v>0</v>
      </c>
      <c r="N27" s="138">
        <v>0</v>
      </c>
      <c r="O27" s="121">
        <v>0</v>
      </c>
      <c r="P27" s="121">
        <v>0</v>
      </c>
      <c r="Q27" s="124">
        <v>0</v>
      </c>
      <c r="R27" s="210">
        <f t="shared" si="3"/>
        <v>15</v>
      </c>
      <c r="S27" s="192">
        <v>13</v>
      </c>
      <c r="T27" s="138">
        <v>0</v>
      </c>
      <c r="U27" s="121">
        <v>5</v>
      </c>
      <c r="V27" s="227">
        <v>0</v>
      </c>
      <c r="W27" s="217">
        <v>0</v>
      </c>
      <c r="X27" s="182">
        <v>0</v>
      </c>
      <c r="Y27" s="182">
        <v>5</v>
      </c>
      <c r="Z27" s="247">
        <v>0</v>
      </c>
      <c r="AA27" s="250">
        <v>0</v>
      </c>
      <c r="AB27" s="182">
        <v>0</v>
      </c>
      <c r="AC27" s="182">
        <v>0</v>
      </c>
      <c r="AD27" s="182">
        <v>0</v>
      </c>
      <c r="AE27" s="182">
        <v>0</v>
      </c>
      <c r="AF27" s="247">
        <v>0</v>
      </c>
      <c r="AG27" s="369">
        <f t="shared" si="0"/>
        <v>23</v>
      </c>
      <c r="AH27" s="192">
        <v>5</v>
      </c>
      <c r="AI27" s="138">
        <v>0</v>
      </c>
      <c r="AJ27" s="121">
        <v>5</v>
      </c>
      <c r="AK27" s="217">
        <v>0</v>
      </c>
      <c r="AL27" s="182">
        <v>0</v>
      </c>
      <c r="AM27" s="182"/>
      <c r="AN27" s="227"/>
      <c r="AO27" s="247"/>
      <c r="AP27" s="250"/>
      <c r="AQ27" s="250"/>
      <c r="AR27" s="250"/>
      <c r="AS27" s="247"/>
      <c r="AT27" s="241">
        <f t="shared" si="1"/>
        <v>10</v>
      </c>
      <c r="AU27" s="367">
        <f t="shared" si="2"/>
        <v>48</v>
      </c>
      <c r="AW27" s="568"/>
      <c r="AX27" s="295"/>
      <c r="AY27" s="326">
        <v>17</v>
      </c>
      <c r="AZ27" s="305" t="s">
        <v>388</v>
      </c>
      <c r="BA27" s="515"/>
      <c r="BB27" s="569" t="s">
        <v>285</v>
      </c>
      <c r="BC27" s="540"/>
      <c r="BD27" s="540"/>
      <c r="BE27" s="540"/>
      <c r="BF27" s="540"/>
      <c r="BG27" s="540"/>
    </row>
    <row r="28" spans="2:59" ht="18">
      <c r="B28" s="118">
        <v>22</v>
      </c>
      <c r="C28" s="614" t="s">
        <v>127</v>
      </c>
      <c r="D28" s="248">
        <v>0</v>
      </c>
      <c r="E28" s="138">
        <v>0</v>
      </c>
      <c r="F28" s="121">
        <v>0</v>
      </c>
      <c r="G28" s="126">
        <v>0</v>
      </c>
      <c r="H28" s="142">
        <v>0</v>
      </c>
      <c r="I28" s="138">
        <v>0</v>
      </c>
      <c r="J28" s="121">
        <v>0</v>
      </c>
      <c r="K28" s="124">
        <v>31</v>
      </c>
      <c r="L28" s="248">
        <v>5</v>
      </c>
      <c r="M28" s="191">
        <v>0</v>
      </c>
      <c r="N28" s="138">
        <v>5</v>
      </c>
      <c r="O28" s="121">
        <v>0</v>
      </c>
      <c r="P28" s="121">
        <v>0</v>
      </c>
      <c r="Q28" s="124">
        <v>0</v>
      </c>
      <c r="R28" s="210">
        <f t="shared" si="3"/>
        <v>41</v>
      </c>
      <c r="S28" s="170">
        <v>0</v>
      </c>
      <c r="T28" s="138">
        <v>10</v>
      </c>
      <c r="U28" s="121">
        <v>15</v>
      </c>
      <c r="V28" s="227">
        <v>5</v>
      </c>
      <c r="W28" s="217">
        <v>0</v>
      </c>
      <c r="X28" s="182">
        <v>0</v>
      </c>
      <c r="Y28" s="182">
        <v>0</v>
      </c>
      <c r="Z28" s="247">
        <v>0</v>
      </c>
      <c r="AA28" s="250">
        <v>0</v>
      </c>
      <c r="AB28" s="182">
        <v>0</v>
      </c>
      <c r="AC28" s="182">
        <v>0</v>
      </c>
      <c r="AD28" s="182">
        <v>0</v>
      </c>
      <c r="AE28" s="182">
        <v>0</v>
      </c>
      <c r="AF28" s="247">
        <v>0</v>
      </c>
      <c r="AG28" s="369">
        <f t="shared" si="0"/>
        <v>30</v>
      </c>
      <c r="AH28" s="170">
        <v>13</v>
      </c>
      <c r="AI28" s="138">
        <v>0</v>
      </c>
      <c r="AJ28" s="121">
        <v>5</v>
      </c>
      <c r="AK28" s="217">
        <v>0</v>
      </c>
      <c r="AL28" s="182">
        <v>0</v>
      </c>
      <c r="AM28" s="182"/>
      <c r="AN28" s="227"/>
      <c r="AO28" s="247"/>
      <c r="AP28" s="250"/>
      <c r="AQ28" s="250"/>
      <c r="AR28" s="250"/>
      <c r="AS28" s="247"/>
      <c r="AT28" s="241">
        <f t="shared" si="1"/>
        <v>18</v>
      </c>
      <c r="AU28" s="367">
        <f t="shared" si="2"/>
        <v>89</v>
      </c>
      <c r="AW28" s="568"/>
      <c r="AX28" s="295"/>
      <c r="AY28" s="500">
        <v>18</v>
      </c>
      <c r="AZ28" s="501" t="s">
        <v>389</v>
      </c>
      <c r="BA28" s="502"/>
      <c r="BB28" s="554" t="s">
        <v>400</v>
      </c>
      <c r="BC28" s="540"/>
      <c r="BD28" s="540"/>
      <c r="BE28" s="540"/>
      <c r="BF28" s="540"/>
      <c r="BG28" s="540"/>
    </row>
    <row r="29" spans="2:59" ht="18">
      <c r="B29" s="118">
        <v>23</v>
      </c>
      <c r="C29" s="119" t="s">
        <v>55</v>
      </c>
      <c r="D29" s="120">
        <v>0</v>
      </c>
      <c r="E29" s="138">
        <v>5</v>
      </c>
      <c r="F29" s="121">
        <v>0</v>
      </c>
      <c r="G29" s="126">
        <v>0</v>
      </c>
      <c r="H29" s="142">
        <v>10</v>
      </c>
      <c r="I29" s="138">
        <v>5</v>
      </c>
      <c r="J29" s="121">
        <v>0</v>
      </c>
      <c r="K29" s="124">
        <v>0</v>
      </c>
      <c r="L29" s="248">
        <v>12</v>
      </c>
      <c r="M29" s="191">
        <v>5</v>
      </c>
      <c r="N29" s="138">
        <v>0</v>
      </c>
      <c r="O29" s="121">
        <v>0</v>
      </c>
      <c r="P29" s="121">
        <v>0</v>
      </c>
      <c r="Q29" s="124">
        <v>0</v>
      </c>
      <c r="R29" s="210">
        <f t="shared" si="3"/>
        <v>37</v>
      </c>
      <c r="S29" s="192">
        <v>5</v>
      </c>
      <c r="T29" s="138">
        <v>5</v>
      </c>
      <c r="U29" s="121">
        <v>0</v>
      </c>
      <c r="V29" s="227">
        <v>5</v>
      </c>
      <c r="W29" s="217">
        <v>0</v>
      </c>
      <c r="X29" s="182">
        <v>5</v>
      </c>
      <c r="Y29" s="182">
        <v>0</v>
      </c>
      <c r="Z29" s="247">
        <v>0</v>
      </c>
      <c r="AA29" s="250">
        <v>5</v>
      </c>
      <c r="AB29" s="182">
        <v>0</v>
      </c>
      <c r="AC29" s="182">
        <v>0</v>
      </c>
      <c r="AD29" s="182">
        <v>0</v>
      </c>
      <c r="AE29" s="182">
        <v>0</v>
      </c>
      <c r="AF29" s="247">
        <v>0</v>
      </c>
      <c r="AG29" s="369">
        <f t="shared" si="0"/>
        <v>25</v>
      </c>
      <c r="AH29" s="192">
        <v>5</v>
      </c>
      <c r="AI29" s="138">
        <v>8</v>
      </c>
      <c r="AJ29" s="121">
        <v>0</v>
      </c>
      <c r="AK29" s="217">
        <v>0</v>
      </c>
      <c r="AL29" s="182">
        <v>0</v>
      </c>
      <c r="AM29" s="182"/>
      <c r="AN29" s="227"/>
      <c r="AO29" s="247"/>
      <c r="AP29" s="250"/>
      <c r="AQ29" s="250"/>
      <c r="AR29" s="250"/>
      <c r="AS29" s="247"/>
      <c r="AT29" s="241">
        <f t="shared" si="1"/>
        <v>13</v>
      </c>
      <c r="AU29" s="367">
        <f t="shared" si="2"/>
        <v>75</v>
      </c>
      <c r="AW29" s="568"/>
      <c r="AX29" s="295"/>
      <c r="AY29" s="326">
        <v>24</v>
      </c>
      <c r="AZ29" s="305" t="s">
        <v>388</v>
      </c>
      <c r="BA29" s="506"/>
      <c r="BB29" s="570" t="s">
        <v>403</v>
      </c>
      <c r="BC29" s="540"/>
      <c r="BD29" s="540"/>
      <c r="BE29" s="540"/>
      <c r="BF29" s="540"/>
      <c r="BG29" s="540"/>
    </row>
    <row r="30" spans="2:59" ht="18">
      <c r="B30" s="118">
        <v>24</v>
      </c>
      <c r="C30" s="119" t="s">
        <v>59</v>
      </c>
      <c r="D30" s="120">
        <v>0</v>
      </c>
      <c r="E30" s="138">
        <v>0</v>
      </c>
      <c r="F30" s="121">
        <v>0</v>
      </c>
      <c r="G30" s="126">
        <v>0</v>
      </c>
      <c r="H30" s="142">
        <v>0</v>
      </c>
      <c r="I30" s="138">
        <v>0</v>
      </c>
      <c r="J30" s="121">
        <v>0</v>
      </c>
      <c r="K30" s="124">
        <v>15</v>
      </c>
      <c r="L30" s="248">
        <v>5</v>
      </c>
      <c r="M30" s="191">
        <v>5</v>
      </c>
      <c r="N30" s="138">
        <v>0</v>
      </c>
      <c r="O30" s="121">
        <v>5</v>
      </c>
      <c r="P30" s="121">
        <v>0</v>
      </c>
      <c r="Q30" s="124">
        <v>0</v>
      </c>
      <c r="R30" s="210">
        <f t="shared" si="3"/>
        <v>30</v>
      </c>
      <c r="S30" s="192">
        <v>5</v>
      </c>
      <c r="T30" s="138">
        <v>12</v>
      </c>
      <c r="U30" s="121">
        <v>5</v>
      </c>
      <c r="V30" s="227">
        <v>5</v>
      </c>
      <c r="W30" s="217">
        <v>14</v>
      </c>
      <c r="X30" s="182">
        <v>0</v>
      </c>
      <c r="Y30" s="182">
        <v>5</v>
      </c>
      <c r="Z30" s="247">
        <v>0</v>
      </c>
      <c r="AA30" s="250">
        <v>5</v>
      </c>
      <c r="AB30" s="182">
        <v>5</v>
      </c>
      <c r="AC30" s="182">
        <v>0</v>
      </c>
      <c r="AD30" s="182">
        <v>0</v>
      </c>
      <c r="AE30" s="182">
        <v>0</v>
      </c>
      <c r="AF30" s="247">
        <v>0</v>
      </c>
      <c r="AG30" s="369">
        <f t="shared" si="0"/>
        <v>56</v>
      </c>
      <c r="AH30" s="192">
        <v>0</v>
      </c>
      <c r="AI30" s="138">
        <v>5</v>
      </c>
      <c r="AJ30" s="121">
        <v>0</v>
      </c>
      <c r="AK30" s="217">
        <v>0</v>
      </c>
      <c r="AL30" s="182">
        <v>5</v>
      </c>
      <c r="AM30" s="182"/>
      <c r="AN30" s="227"/>
      <c r="AO30" s="247"/>
      <c r="AP30" s="250"/>
      <c r="AQ30" s="250"/>
      <c r="AR30" s="250"/>
      <c r="AS30" s="247"/>
      <c r="AT30" s="241">
        <f t="shared" si="1"/>
        <v>10</v>
      </c>
      <c r="AU30" s="367">
        <f t="shared" si="2"/>
        <v>96</v>
      </c>
      <c r="AW30" s="549"/>
      <c r="AX30" s="295"/>
      <c r="AY30" s="509">
        <v>25</v>
      </c>
      <c r="AZ30" s="510" t="s">
        <v>389</v>
      </c>
      <c r="BA30" s="505"/>
      <c r="BB30" s="554" t="s">
        <v>400</v>
      </c>
      <c r="BC30" s="540"/>
      <c r="BD30" s="540"/>
      <c r="BE30" s="540"/>
      <c r="BF30" s="540"/>
      <c r="BG30" s="540"/>
    </row>
    <row r="31" spans="2:59" ht="18.75" thickBot="1">
      <c r="B31" s="118">
        <v>25</v>
      </c>
      <c r="C31" s="119" t="s">
        <v>58</v>
      </c>
      <c r="D31" s="120">
        <v>5</v>
      </c>
      <c r="E31" s="138">
        <v>0</v>
      </c>
      <c r="F31" s="121">
        <v>0</v>
      </c>
      <c r="G31" s="126">
        <v>5</v>
      </c>
      <c r="H31" s="142">
        <v>0</v>
      </c>
      <c r="I31" s="138">
        <v>5</v>
      </c>
      <c r="J31" s="121">
        <v>0</v>
      </c>
      <c r="K31" s="124">
        <v>0</v>
      </c>
      <c r="L31" s="248">
        <v>0</v>
      </c>
      <c r="M31" s="191">
        <v>0</v>
      </c>
      <c r="N31" s="138">
        <v>0</v>
      </c>
      <c r="O31" s="121">
        <v>0</v>
      </c>
      <c r="P31" s="121">
        <v>0</v>
      </c>
      <c r="Q31" s="124">
        <v>5</v>
      </c>
      <c r="R31" s="210">
        <f t="shared" si="3"/>
        <v>20</v>
      </c>
      <c r="S31" s="192">
        <v>5</v>
      </c>
      <c r="T31" s="138">
        <v>0</v>
      </c>
      <c r="U31" s="138">
        <v>0</v>
      </c>
      <c r="V31" s="227">
        <v>5</v>
      </c>
      <c r="W31" s="217">
        <v>5</v>
      </c>
      <c r="X31" s="182">
        <v>0</v>
      </c>
      <c r="Y31" s="182">
        <v>0</v>
      </c>
      <c r="Z31" s="247">
        <v>0</v>
      </c>
      <c r="AA31" s="250">
        <v>5</v>
      </c>
      <c r="AB31" s="182">
        <v>0</v>
      </c>
      <c r="AC31" s="182">
        <v>0</v>
      </c>
      <c r="AD31" s="182">
        <v>5</v>
      </c>
      <c r="AE31" s="182">
        <v>0</v>
      </c>
      <c r="AF31" s="247">
        <v>0</v>
      </c>
      <c r="AG31" s="369">
        <f t="shared" si="0"/>
        <v>25</v>
      </c>
      <c r="AH31" s="192">
        <v>0</v>
      </c>
      <c r="AI31" s="138">
        <v>5</v>
      </c>
      <c r="AJ31" s="138">
        <v>0</v>
      </c>
      <c r="AK31" s="217">
        <v>0</v>
      </c>
      <c r="AL31" s="182">
        <v>0</v>
      </c>
      <c r="AM31" s="182"/>
      <c r="AN31" s="227"/>
      <c r="AO31" s="247"/>
      <c r="AP31" s="250"/>
      <c r="AQ31" s="250"/>
      <c r="AR31" s="250"/>
      <c r="AS31" s="247"/>
      <c r="AT31" s="241">
        <f t="shared" si="1"/>
        <v>5</v>
      </c>
      <c r="AU31" s="367">
        <f t="shared" si="2"/>
        <v>50</v>
      </c>
      <c r="AW31" s="571"/>
      <c r="AX31" s="572"/>
      <c r="AY31" s="534">
        <v>31</v>
      </c>
      <c r="AZ31" s="535" t="s">
        <v>388</v>
      </c>
      <c r="BA31" s="536"/>
      <c r="BB31" s="573" t="s">
        <v>404</v>
      </c>
      <c r="BC31" s="540"/>
      <c r="BD31" s="540"/>
      <c r="BE31" s="540"/>
      <c r="BF31" s="540"/>
      <c r="BG31" s="540"/>
    </row>
    <row r="32" spans="2:59" ht="18.75" thickBot="1">
      <c r="B32" s="118">
        <v>26</v>
      </c>
      <c r="C32" s="119" t="s">
        <v>147</v>
      </c>
      <c r="D32" s="120">
        <v>0</v>
      </c>
      <c r="E32" s="138">
        <v>0</v>
      </c>
      <c r="F32" s="121">
        <v>5</v>
      </c>
      <c r="G32" s="126">
        <v>0</v>
      </c>
      <c r="H32" s="142">
        <v>0</v>
      </c>
      <c r="I32" s="138">
        <v>0</v>
      </c>
      <c r="J32" s="121">
        <v>0</v>
      </c>
      <c r="K32" s="124">
        <v>0</v>
      </c>
      <c r="L32" s="248">
        <v>0</v>
      </c>
      <c r="M32" s="191">
        <v>0</v>
      </c>
      <c r="N32" s="138">
        <v>0</v>
      </c>
      <c r="O32" s="121">
        <v>0</v>
      </c>
      <c r="P32" s="121">
        <v>0</v>
      </c>
      <c r="Q32" s="124">
        <v>0</v>
      </c>
      <c r="R32" s="210">
        <f t="shared" si="3"/>
        <v>5</v>
      </c>
      <c r="S32" s="192">
        <v>0</v>
      </c>
      <c r="T32" s="138">
        <v>0</v>
      </c>
      <c r="U32" s="121">
        <v>0</v>
      </c>
      <c r="V32" s="227">
        <v>0</v>
      </c>
      <c r="W32" s="217">
        <v>0</v>
      </c>
      <c r="X32" s="182">
        <v>0</v>
      </c>
      <c r="Y32" s="182">
        <v>0</v>
      </c>
      <c r="Z32" s="247">
        <v>0</v>
      </c>
      <c r="AA32" s="250">
        <v>0</v>
      </c>
      <c r="AB32" s="182">
        <v>0</v>
      </c>
      <c r="AC32" s="182">
        <v>0</v>
      </c>
      <c r="AD32" s="182">
        <v>5</v>
      </c>
      <c r="AE32" s="182">
        <v>0</v>
      </c>
      <c r="AF32" s="247">
        <v>0</v>
      </c>
      <c r="AG32" s="369">
        <f t="shared" si="0"/>
        <v>5</v>
      </c>
      <c r="AH32" s="192">
        <v>0</v>
      </c>
      <c r="AI32" s="138">
        <v>0</v>
      </c>
      <c r="AJ32" s="121">
        <v>0</v>
      </c>
      <c r="AK32" s="217">
        <v>0</v>
      </c>
      <c r="AL32" s="182">
        <v>0</v>
      </c>
      <c r="AM32" s="182"/>
      <c r="AN32" s="227"/>
      <c r="AO32" s="247"/>
      <c r="AP32" s="250"/>
      <c r="AQ32" s="250"/>
      <c r="AR32" s="250"/>
      <c r="AS32" s="247"/>
      <c r="AT32" s="241">
        <f t="shared" si="1"/>
        <v>0</v>
      </c>
      <c r="AU32" s="367">
        <f t="shared" si="2"/>
        <v>10</v>
      </c>
      <c r="AW32" s="559" t="s">
        <v>326</v>
      </c>
      <c r="AX32" s="574"/>
      <c r="AY32" s="575">
        <v>1</v>
      </c>
      <c r="AZ32" s="576" t="s">
        <v>389</v>
      </c>
      <c r="BA32" s="577"/>
      <c r="BB32" s="578" t="s">
        <v>405</v>
      </c>
      <c r="BC32" s="540"/>
      <c r="BD32" s="540"/>
      <c r="BE32" s="540"/>
      <c r="BF32" s="540"/>
      <c r="BG32" s="540"/>
    </row>
    <row r="33" spans="2:59" ht="18.75">
      <c r="B33" s="118">
        <v>27</v>
      </c>
      <c r="C33" s="119" t="s">
        <v>179</v>
      </c>
      <c r="D33" s="120">
        <v>0</v>
      </c>
      <c r="E33" s="138">
        <v>0</v>
      </c>
      <c r="F33" s="138">
        <v>0</v>
      </c>
      <c r="G33" s="141">
        <v>0</v>
      </c>
      <c r="H33" s="142">
        <v>0</v>
      </c>
      <c r="I33" s="138">
        <v>0</v>
      </c>
      <c r="J33" s="138">
        <v>0</v>
      </c>
      <c r="K33" s="140">
        <v>0</v>
      </c>
      <c r="L33" s="139">
        <v>0</v>
      </c>
      <c r="M33" s="142">
        <v>0</v>
      </c>
      <c r="N33" s="138">
        <v>0</v>
      </c>
      <c r="O33" s="138">
        <v>0</v>
      </c>
      <c r="P33" s="138">
        <v>0</v>
      </c>
      <c r="Q33" s="140">
        <v>0</v>
      </c>
      <c r="R33" s="210">
        <v>5</v>
      </c>
      <c r="S33" s="192">
        <v>0</v>
      </c>
      <c r="T33" s="138">
        <v>0</v>
      </c>
      <c r="U33" s="121">
        <v>0</v>
      </c>
      <c r="V33" s="227">
        <v>0</v>
      </c>
      <c r="W33" s="217">
        <v>0</v>
      </c>
      <c r="X33" s="182">
        <v>0</v>
      </c>
      <c r="Y33" s="182">
        <v>0</v>
      </c>
      <c r="Z33" s="247">
        <v>0</v>
      </c>
      <c r="AA33" s="250">
        <v>0</v>
      </c>
      <c r="AB33" s="182">
        <v>0</v>
      </c>
      <c r="AC33" s="182">
        <v>0</v>
      </c>
      <c r="AD33" s="182">
        <v>0</v>
      </c>
      <c r="AE33" s="182">
        <v>0</v>
      </c>
      <c r="AF33" s="247">
        <v>0</v>
      </c>
      <c r="AG33" s="369">
        <f t="shared" si="0"/>
        <v>0</v>
      </c>
      <c r="AH33" s="192">
        <v>0</v>
      </c>
      <c r="AI33" s="138">
        <v>0</v>
      </c>
      <c r="AJ33" s="121">
        <v>0</v>
      </c>
      <c r="AK33" s="217">
        <v>0</v>
      </c>
      <c r="AL33" s="182">
        <v>0</v>
      </c>
      <c r="AM33" s="182"/>
      <c r="AN33" s="227"/>
      <c r="AO33" s="247"/>
      <c r="AP33" s="250"/>
      <c r="AQ33" s="250"/>
      <c r="AR33" s="250"/>
      <c r="AS33" s="247"/>
      <c r="AT33" s="241">
        <f t="shared" si="1"/>
        <v>0</v>
      </c>
      <c r="AU33" s="367">
        <f t="shared" si="2"/>
        <v>5</v>
      </c>
      <c r="AW33" s="579"/>
      <c r="AX33" s="580"/>
      <c r="AY33" s="511">
        <v>7</v>
      </c>
      <c r="AZ33" s="507" t="s">
        <v>388</v>
      </c>
      <c r="BA33" s="581"/>
      <c r="BB33" s="539" t="s">
        <v>406</v>
      </c>
      <c r="BC33" s="540"/>
      <c r="BD33" s="540"/>
      <c r="BE33" s="540"/>
      <c r="BF33" s="540"/>
      <c r="BG33" s="540"/>
    </row>
    <row r="34" spans="2:59" ht="18">
      <c r="B34" s="118">
        <v>28</v>
      </c>
      <c r="C34" s="119" t="s">
        <v>156</v>
      </c>
      <c r="D34" s="120">
        <v>0</v>
      </c>
      <c r="E34" s="138">
        <v>0</v>
      </c>
      <c r="F34" s="121">
        <v>0</v>
      </c>
      <c r="G34" s="126">
        <v>0</v>
      </c>
      <c r="H34" s="142">
        <v>0</v>
      </c>
      <c r="I34" s="138">
        <v>0</v>
      </c>
      <c r="J34" s="121">
        <v>0</v>
      </c>
      <c r="K34" s="124">
        <v>5</v>
      </c>
      <c r="L34" s="248">
        <v>0</v>
      </c>
      <c r="M34" s="191">
        <v>0</v>
      </c>
      <c r="N34" s="138">
        <v>0</v>
      </c>
      <c r="O34" s="121">
        <v>0</v>
      </c>
      <c r="P34" s="121">
        <v>0</v>
      </c>
      <c r="Q34" s="124">
        <v>5</v>
      </c>
      <c r="R34" s="210">
        <f t="shared" ref="R34:R48" si="4">SUM(D34:Q34)</f>
        <v>10</v>
      </c>
      <c r="S34" s="191">
        <v>0</v>
      </c>
      <c r="T34" s="138">
        <v>0</v>
      </c>
      <c r="U34" s="121">
        <v>0</v>
      </c>
      <c r="V34" s="227">
        <v>0</v>
      </c>
      <c r="W34" s="217">
        <v>0</v>
      </c>
      <c r="X34" s="182">
        <v>5</v>
      </c>
      <c r="Y34" s="182">
        <v>0</v>
      </c>
      <c r="Z34" s="247">
        <v>0</v>
      </c>
      <c r="AA34" s="250">
        <v>0</v>
      </c>
      <c r="AB34" s="182">
        <v>0</v>
      </c>
      <c r="AC34" s="182">
        <v>0</v>
      </c>
      <c r="AD34" s="182">
        <v>0</v>
      </c>
      <c r="AE34" s="182">
        <v>0</v>
      </c>
      <c r="AF34" s="247">
        <v>0</v>
      </c>
      <c r="AG34" s="369">
        <f t="shared" si="0"/>
        <v>5</v>
      </c>
      <c r="AH34" s="191">
        <v>0</v>
      </c>
      <c r="AI34" s="138">
        <v>0</v>
      </c>
      <c r="AJ34" s="121">
        <v>0</v>
      </c>
      <c r="AK34" s="217">
        <v>0</v>
      </c>
      <c r="AL34" s="182">
        <v>0</v>
      </c>
      <c r="AM34" s="182"/>
      <c r="AN34" s="227"/>
      <c r="AO34" s="247"/>
      <c r="AP34" s="250"/>
      <c r="AQ34" s="250"/>
      <c r="AR34" s="250"/>
      <c r="AS34" s="247"/>
      <c r="AT34" s="241">
        <f t="shared" si="1"/>
        <v>0</v>
      </c>
      <c r="AU34" s="367">
        <f t="shared" si="2"/>
        <v>15</v>
      </c>
      <c r="AW34" s="579"/>
      <c r="AX34" s="580"/>
      <c r="AY34" s="500">
        <v>8</v>
      </c>
      <c r="AZ34" s="501" t="s">
        <v>389</v>
      </c>
      <c r="BA34" s="502"/>
      <c r="BB34" s="554" t="s">
        <v>393</v>
      </c>
      <c r="BC34" s="540"/>
      <c r="BD34" s="540"/>
      <c r="BE34" s="540"/>
      <c r="BF34" s="540"/>
      <c r="BG34" s="540"/>
    </row>
    <row r="35" spans="2:59" ht="18">
      <c r="B35" s="118">
        <v>29</v>
      </c>
      <c r="C35" s="119" t="s">
        <v>148</v>
      </c>
      <c r="D35" s="120">
        <v>0</v>
      </c>
      <c r="E35" s="138">
        <v>0</v>
      </c>
      <c r="F35" s="121">
        <v>0</v>
      </c>
      <c r="G35" s="126">
        <v>5</v>
      </c>
      <c r="H35" s="142">
        <v>5</v>
      </c>
      <c r="I35" s="138">
        <v>5</v>
      </c>
      <c r="J35" s="121">
        <v>0</v>
      </c>
      <c r="K35" s="124">
        <v>0</v>
      </c>
      <c r="L35" s="248">
        <v>0</v>
      </c>
      <c r="M35" s="191">
        <v>0</v>
      </c>
      <c r="N35" s="138">
        <v>0</v>
      </c>
      <c r="O35" s="121">
        <v>0</v>
      </c>
      <c r="P35" s="121">
        <v>0</v>
      </c>
      <c r="Q35" s="124">
        <v>0</v>
      </c>
      <c r="R35" s="210">
        <f t="shared" si="4"/>
        <v>15</v>
      </c>
      <c r="S35" s="192">
        <v>0</v>
      </c>
      <c r="T35" s="138">
        <v>0</v>
      </c>
      <c r="U35" s="138">
        <v>0</v>
      </c>
      <c r="V35" s="227">
        <v>0</v>
      </c>
      <c r="W35" s="217">
        <v>0</v>
      </c>
      <c r="X35" s="182">
        <v>0</v>
      </c>
      <c r="Y35" s="182">
        <v>5</v>
      </c>
      <c r="Z35" s="247">
        <v>5</v>
      </c>
      <c r="AA35" s="250">
        <v>5</v>
      </c>
      <c r="AB35" s="182">
        <v>0</v>
      </c>
      <c r="AC35" s="182">
        <v>0</v>
      </c>
      <c r="AD35" s="182">
        <v>5</v>
      </c>
      <c r="AE35" s="182">
        <v>0</v>
      </c>
      <c r="AF35" s="247">
        <v>0</v>
      </c>
      <c r="AG35" s="369">
        <f t="shared" si="0"/>
        <v>20</v>
      </c>
      <c r="AH35" s="192">
        <v>5</v>
      </c>
      <c r="AI35" s="138">
        <v>5</v>
      </c>
      <c r="AJ35" s="138">
        <v>0</v>
      </c>
      <c r="AK35" s="217">
        <v>0</v>
      </c>
      <c r="AL35" s="182">
        <v>0</v>
      </c>
      <c r="AM35" s="182"/>
      <c r="AN35" s="227"/>
      <c r="AO35" s="247"/>
      <c r="AP35" s="250"/>
      <c r="AQ35" s="250"/>
      <c r="AR35" s="250"/>
      <c r="AS35" s="247"/>
      <c r="AT35" s="241">
        <f t="shared" si="1"/>
        <v>10</v>
      </c>
      <c r="AU35" s="367">
        <f t="shared" si="2"/>
        <v>45</v>
      </c>
      <c r="AW35" s="582"/>
      <c r="AX35" s="305"/>
      <c r="AY35" s="326">
        <v>14</v>
      </c>
      <c r="AZ35" s="305" t="s">
        <v>388</v>
      </c>
      <c r="BA35" s="518"/>
      <c r="BB35" s="548" t="s">
        <v>407</v>
      </c>
      <c r="BC35" s="540"/>
      <c r="BD35" s="540"/>
      <c r="BE35" s="540"/>
      <c r="BF35" s="540"/>
      <c r="BG35" s="540"/>
    </row>
    <row r="36" spans="2:59" ht="18">
      <c r="B36" s="118">
        <v>30</v>
      </c>
      <c r="C36" s="119" t="s">
        <v>157</v>
      </c>
      <c r="D36" s="120">
        <v>5</v>
      </c>
      <c r="E36" s="138">
        <v>0</v>
      </c>
      <c r="F36" s="121">
        <v>0</v>
      </c>
      <c r="G36" s="126">
        <v>0</v>
      </c>
      <c r="H36" s="142">
        <v>0</v>
      </c>
      <c r="I36" s="138">
        <v>8</v>
      </c>
      <c r="J36" s="121">
        <v>0</v>
      </c>
      <c r="K36" s="124">
        <v>0</v>
      </c>
      <c r="L36" s="248">
        <v>0</v>
      </c>
      <c r="M36" s="191">
        <v>0</v>
      </c>
      <c r="N36" s="138">
        <v>5</v>
      </c>
      <c r="O36" s="121">
        <v>0</v>
      </c>
      <c r="P36" s="121">
        <v>0</v>
      </c>
      <c r="Q36" s="124">
        <v>0</v>
      </c>
      <c r="R36" s="210">
        <f t="shared" si="4"/>
        <v>18</v>
      </c>
      <c r="S36" s="192">
        <v>0</v>
      </c>
      <c r="T36" s="138">
        <v>0</v>
      </c>
      <c r="U36" s="138">
        <v>0</v>
      </c>
      <c r="V36" s="227">
        <v>5</v>
      </c>
      <c r="W36" s="217">
        <v>5</v>
      </c>
      <c r="X36" s="182">
        <v>0</v>
      </c>
      <c r="Y36" s="182">
        <v>0</v>
      </c>
      <c r="Z36" s="247">
        <v>0</v>
      </c>
      <c r="AA36" s="250">
        <v>0</v>
      </c>
      <c r="AB36" s="182">
        <v>0</v>
      </c>
      <c r="AC36" s="182">
        <v>0</v>
      </c>
      <c r="AD36" s="182">
        <v>0</v>
      </c>
      <c r="AE36" s="182">
        <v>0</v>
      </c>
      <c r="AF36" s="247">
        <v>0</v>
      </c>
      <c r="AG36" s="369">
        <f t="shared" si="0"/>
        <v>10</v>
      </c>
      <c r="AH36" s="192">
        <v>0</v>
      </c>
      <c r="AI36" s="138">
        <v>0</v>
      </c>
      <c r="AJ36" s="138">
        <v>0</v>
      </c>
      <c r="AK36" s="217">
        <v>0</v>
      </c>
      <c r="AL36" s="182">
        <v>0</v>
      </c>
      <c r="AM36" s="182"/>
      <c r="AN36" s="227"/>
      <c r="AO36" s="247"/>
      <c r="AP36" s="250"/>
      <c r="AQ36" s="250"/>
      <c r="AR36" s="250"/>
      <c r="AS36" s="247"/>
      <c r="AT36" s="241">
        <f t="shared" si="1"/>
        <v>0</v>
      </c>
      <c r="AU36" s="367">
        <f t="shared" si="2"/>
        <v>28</v>
      </c>
      <c r="AW36" s="583"/>
      <c r="AX36" s="324"/>
      <c r="AY36" s="522">
        <v>15</v>
      </c>
      <c r="AZ36" s="520" t="s">
        <v>389</v>
      </c>
      <c r="BA36" s="521"/>
      <c r="BB36" s="554" t="s">
        <v>400</v>
      </c>
      <c r="BC36" s="540"/>
      <c r="BD36" s="540"/>
      <c r="BE36" s="540"/>
      <c r="BF36" s="540"/>
      <c r="BG36" s="540"/>
    </row>
    <row r="37" spans="2:59" ht="18">
      <c r="B37" s="118">
        <v>31</v>
      </c>
      <c r="C37" s="119" t="s">
        <v>10</v>
      </c>
      <c r="D37" s="120">
        <v>0</v>
      </c>
      <c r="E37" s="138">
        <v>10</v>
      </c>
      <c r="F37" s="121">
        <v>0</v>
      </c>
      <c r="G37" s="126">
        <v>11</v>
      </c>
      <c r="H37" s="142">
        <v>5</v>
      </c>
      <c r="I37" s="138">
        <v>10</v>
      </c>
      <c r="J37" s="121">
        <v>5</v>
      </c>
      <c r="K37" s="124">
        <v>0</v>
      </c>
      <c r="L37" s="248">
        <v>0</v>
      </c>
      <c r="M37" s="191">
        <v>5</v>
      </c>
      <c r="N37" s="138">
        <v>5</v>
      </c>
      <c r="O37" s="121">
        <v>0</v>
      </c>
      <c r="P37" s="121">
        <v>0</v>
      </c>
      <c r="Q37" s="124">
        <v>10</v>
      </c>
      <c r="R37" s="210">
        <f t="shared" si="4"/>
        <v>61</v>
      </c>
      <c r="S37" s="191">
        <v>0</v>
      </c>
      <c r="T37" s="138">
        <v>5</v>
      </c>
      <c r="U37" s="121">
        <v>5</v>
      </c>
      <c r="V37" s="227">
        <v>0</v>
      </c>
      <c r="W37" s="217">
        <v>0</v>
      </c>
      <c r="X37" s="182">
        <v>5</v>
      </c>
      <c r="Y37" s="182">
        <v>0</v>
      </c>
      <c r="Z37" s="247">
        <v>0</v>
      </c>
      <c r="AA37" s="250">
        <v>5</v>
      </c>
      <c r="AB37" s="182">
        <v>0</v>
      </c>
      <c r="AC37" s="182">
        <v>0</v>
      </c>
      <c r="AD37" s="182">
        <v>0</v>
      </c>
      <c r="AE37" s="182">
        <v>0</v>
      </c>
      <c r="AF37" s="247">
        <v>0</v>
      </c>
      <c r="AG37" s="369">
        <f t="shared" si="0"/>
        <v>20</v>
      </c>
      <c r="AH37" s="191">
        <v>10</v>
      </c>
      <c r="AI37" s="138">
        <v>5</v>
      </c>
      <c r="AJ37" s="121">
        <v>14</v>
      </c>
      <c r="AK37" s="217">
        <v>12</v>
      </c>
      <c r="AL37" s="182">
        <v>0</v>
      </c>
      <c r="AM37" s="182"/>
      <c r="AN37" s="227"/>
      <c r="AO37" s="247"/>
      <c r="AP37" s="250"/>
      <c r="AQ37" s="250"/>
      <c r="AR37" s="250"/>
      <c r="AS37" s="247"/>
      <c r="AT37" s="241">
        <f t="shared" si="1"/>
        <v>41</v>
      </c>
      <c r="AU37" s="367">
        <f t="shared" si="2"/>
        <v>122</v>
      </c>
      <c r="AW37" s="584"/>
      <c r="AX37" s="585"/>
      <c r="AY37" s="326">
        <v>21</v>
      </c>
      <c r="AZ37" s="305" t="s">
        <v>388</v>
      </c>
      <c r="BA37" s="518"/>
      <c r="BB37" s="552" t="s">
        <v>395</v>
      </c>
      <c r="BC37" s="540"/>
      <c r="BD37" s="540"/>
      <c r="BE37" s="540"/>
      <c r="BF37" s="540"/>
      <c r="BG37" s="540"/>
    </row>
    <row r="38" spans="2:59" ht="18">
      <c r="B38" s="118">
        <v>32</v>
      </c>
      <c r="C38" s="119" t="s">
        <v>84</v>
      </c>
      <c r="D38" s="120">
        <v>0</v>
      </c>
      <c r="E38" s="138">
        <v>0</v>
      </c>
      <c r="F38" s="121">
        <v>0</v>
      </c>
      <c r="G38" s="126">
        <v>15</v>
      </c>
      <c r="H38" s="142">
        <v>0</v>
      </c>
      <c r="I38" s="138">
        <v>0</v>
      </c>
      <c r="J38" s="121">
        <v>0</v>
      </c>
      <c r="K38" s="124">
        <v>10</v>
      </c>
      <c r="L38" s="248">
        <v>5</v>
      </c>
      <c r="M38" s="191">
        <v>14</v>
      </c>
      <c r="N38" s="138">
        <v>0</v>
      </c>
      <c r="O38" s="121">
        <v>0</v>
      </c>
      <c r="P38" s="121">
        <v>0</v>
      </c>
      <c r="Q38" s="124">
        <v>0</v>
      </c>
      <c r="R38" s="210">
        <f t="shared" si="4"/>
        <v>44</v>
      </c>
      <c r="S38" s="192">
        <v>5</v>
      </c>
      <c r="T38" s="138">
        <v>0</v>
      </c>
      <c r="U38" s="121">
        <v>0</v>
      </c>
      <c r="V38" s="227">
        <v>8</v>
      </c>
      <c r="W38" s="217">
        <v>0</v>
      </c>
      <c r="X38" s="182">
        <v>0</v>
      </c>
      <c r="Y38" s="182">
        <v>5</v>
      </c>
      <c r="Z38" s="247">
        <v>0</v>
      </c>
      <c r="AA38" s="250">
        <v>0</v>
      </c>
      <c r="AB38" s="182">
        <v>0</v>
      </c>
      <c r="AC38" s="182">
        <v>0</v>
      </c>
      <c r="AD38" s="182">
        <v>0</v>
      </c>
      <c r="AE38" s="182">
        <v>0</v>
      </c>
      <c r="AF38" s="247">
        <v>0</v>
      </c>
      <c r="AG38" s="369">
        <f t="shared" si="0"/>
        <v>18</v>
      </c>
      <c r="AH38" s="192">
        <v>5</v>
      </c>
      <c r="AI38" s="138">
        <v>0</v>
      </c>
      <c r="AJ38" s="121">
        <v>0</v>
      </c>
      <c r="AK38" s="217">
        <v>0</v>
      </c>
      <c r="AL38" s="182">
        <v>0</v>
      </c>
      <c r="AM38" s="182"/>
      <c r="AN38" s="227"/>
      <c r="AO38" s="247"/>
      <c r="AP38" s="250"/>
      <c r="AQ38" s="250"/>
      <c r="AR38" s="250"/>
      <c r="AS38" s="247"/>
      <c r="AT38" s="241">
        <f t="shared" si="1"/>
        <v>5</v>
      </c>
      <c r="AU38" s="367">
        <f t="shared" si="2"/>
        <v>67</v>
      </c>
      <c r="AW38" s="584"/>
      <c r="AX38" s="585"/>
      <c r="AY38" s="509">
        <v>22</v>
      </c>
      <c r="AZ38" s="510" t="s">
        <v>389</v>
      </c>
      <c r="BA38" s="505"/>
      <c r="BB38" s="554" t="s">
        <v>400</v>
      </c>
      <c r="BC38" s="540"/>
      <c r="BD38" s="540"/>
      <c r="BE38" s="540"/>
      <c r="BF38" s="540"/>
      <c r="BG38" s="540"/>
    </row>
    <row r="39" spans="2:59" ht="18">
      <c r="B39" s="118">
        <v>33</v>
      </c>
      <c r="C39" s="119" t="s">
        <v>136</v>
      </c>
      <c r="D39" s="120">
        <v>0</v>
      </c>
      <c r="E39" s="138">
        <v>0</v>
      </c>
      <c r="F39" s="121">
        <v>5</v>
      </c>
      <c r="G39" s="126">
        <v>0</v>
      </c>
      <c r="H39" s="142">
        <v>0</v>
      </c>
      <c r="I39" s="138">
        <v>0</v>
      </c>
      <c r="J39" s="121">
        <v>0</v>
      </c>
      <c r="K39" s="124">
        <v>15</v>
      </c>
      <c r="L39" s="248">
        <v>0</v>
      </c>
      <c r="M39" s="191">
        <v>0</v>
      </c>
      <c r="N39" s="138">
        <v>0</v>
      </c>
      <c r="O39" s="121">
        <v>0</v>
      </c>
      <c r="P39" s="121">
        <v>0</v>
      </c>
      <c r="Q39" s="124">
        <v>0</v>
      </c>
      <c r="R39" s="210">
        <f t="shared" si="4"/>
        <v>20</v>
      </c>
      <c r="S39" s="192">
        <v>0</v>
      </c>
      <c r="T39" s="138">
        <v>0</v>
      </c>
      <c r="U39" s="138">
        <v>0</v>
      </c>
      <c r="V39" s="227">
        <v>5</v>
      </c>
      <c r="W39" s="217">
        <v>0</v>
      </c>
      <c r="X39" s="182">
        <v>0</v>
      </c>
      <c r="Y39" s="182">
        <v>0</v>
      </c>
      <c r="Z39" s="247">
        <v>0</v>
      </c>
      <c r="AA39" s="250">
        <v>0</v>
      </c>
      <c r="AB39" s="182">
        <v>5</v>
      </c>
      <c r="AC39" s="182">
        <v>0</v>
      </c>
      <c r="AD39" s="182">
        <v>0</v>
      </c>
      <c r="AE39" s="182">
        <v>0</v>
      </c>
      <c r="AF39" s="247">
        <v>0</v>
      </c>
      <c r="AG39" s="369">
        <f t="shared" ref="AG39:AG70" si="5">SUM(S39:AF39)</f>
        <v>10</v>
      </c>
      <c r="AH39" s="192">
        <v>0</v>
      </c>
      <c r="AI39" s="138">
        <v>0</v>
      </c>
      <c r="AJ39" s="138">
        <v>0</v>
      </c>
      <c r="AK39" s="217">
        <v>0</v>
      </c>
      <c r="AL39" s="182">
        <v>0</v>
      </c>
      <c r="AM39" s="182"/>
      <c r="AN39" s="227"/>
      <c r="AO39" s="247"/>
      <c r="AP39" s="250"/>
      <c r="AQ39" s="250"/>
      <c r="AR39" s="250"/>
      <c r="AS39" s="247"/>
      <c r="AT39" s="241">
        <f t="shared" ref="AT39:AT70" si="6">SUM(AH39:AS39)</f>
        <v>0</v>
      </c>
      <c r="AU39" s="367">
        <f t="shared" ref="AU39:AU70" si="7">AT39+AG39+R39</f>
        <v>30</v>
      </c>
      <c r="AW39" s="586" t="s">
        <v>408</v>
      </c>
      <c r="AX39" s="587"/>
      <c r="AY39" s="588" t="s">
        <v>409</v>
      </c>
      <c r="AZ39" s="510" t="s">
        <v>410</v>
      </c>
      <c r="BA39" s="589"/>
      <c r="BB39" s="548" t="s">
        <v>411</v>
      </c>
      <c r="BC39" s="540"/>
      <c r="BD39" s="540"/>
      <c r="BE39" s="540"/>
      <c r="BF39" s="540"/>
      <c r="BG39" s="540"/>
    </row>
    <row r="40" spans="2:59" ht="18" customHeight="1">
      <c r="B40" s="118">
        <v>34</v>
      </c>
      <c r="C40" s="614" t="s">
        <v>158</v>
      </c>
      <c r="D40" s="248">
        <v>0</v>
      </c>
      <c r="E40" s="138">
        <v>0</v>
      </c>
      <c r="F40" s="121">
        <v>0</v>
      </c>
      <c r="G40" s="126">
        <v>0</v>
      </c>
      <c r="H40" s="142">
        <v>5</v>
      </c>
      <c r="I40" s="138">
        <v>0</v>
      </c>
      <c r="J40" s="121">
        <v>0</v>
      </c>
      <c r="K40" s="124">
        <v>0</v>
      </c>
      <c r="L40" s="248">
        <v>0</v>
      </c>
      <c r="M40" s="191">
        <v>0</v>
      </c>
      <c r="N40" s="138">
        <v>0</v>
      </c>
      <c r="O40" s="121">
        <v>0</v>
      </c>
      <c r="P40" s="121">
        <v>0</v>
      </c>
      <c r="Q40" s="124">
        <v>0</v>
      </c>
      <c r="R40" s="210">
        <f t="shared" si="4"/>
        <v>5</v>
      </c>
      <c r="S40" s="192">
        <v>0</v>
      </c>
      <c r="T40" s="138">
        <v>0</v>
      </c>
      <c r="U40" s="121">
        <v>0</v>
      </c>
      <c r="V40" s="227">
        <v>0</v>
      </c>
      <c r="W40" s="217">
        <v>0</v>
      </c>
      <c r="X40" s="182">
        <v>0</v>
      </c>
      <c r="Y40" s="182">
        <v>0</v>
      </c>
      <c r="Z40" s="247">
        <v>0</v>
      </c>
      <c r="AA40" s="250">
        <v>0</v>
      </c>
      <c r="AB40" s="182">
        <v>5</v>
      </c>
      <c r="AC40" s="182">
        <v>0</v>
      </c>
      <c r="AD40" s="182">
        <v>0</v>
      </c>
      <c r="AE40" s="182">
        <v>0</v>
      </c>
      <c r="AF40" s="247">
        <v>0</v>
      </c>
      <c r="AG40" s="369">
        <f t="shared" si="5"/>
        <v>5</v>
      </c>
      <c r="AH40" s="192">
        <v>0</v>
      </c>
      <c r="AI40" s="138">
        <v>0</v>
      </c>
      <c r="AJ40" s="121">
        <v>0</v>
      </c>
      <c r="AK40" s="217">
        <v>0</v>
      </c>
      <c r="AL40" s="182">
        <v>0</v>
      </c>
      <c r="AM40" s="182"/>
      <c r="AN40" s="227"/>
      <c r="AO40" s="247"/>
      <c r="AP40" s="250"/>
      <c r="AQ40" s="250"/>
      <c r="AR40" s="250"/>
      <c r="AS40" s="247"/>
      <c r="AT40" s="241">
        <f t="shared" si="6"/>
        <v>0</v>
      </c>
      <c r="AU40" s="367">
        <f t="shared" si="7"/>
        <v>10</v>
      </c>
      <c r="AW40" s="590"/>
      <c r="AX40" s="591"/>
      <c r="AY40" s="592">
        <v>28</v>
      </c>
      <c r="AZ40" s="324" t="s">
        <v>388</v>
      </c>
      <c r="BA40" s="593"/>
      <c r="BB40" s="539" t="s">
        <v>412</v>
      </c>
      <c r="BC40" s="540"/>
      <c r="BD40" s="540"/>
      <c r="BE40" s="540"/>
      <c r="BF40" s="540"/>
      <c r="BG40" s="540"/>
    </row>
    <row r="41" spans="2:59" ht="18" customHeight="1" thickBot="1">
      <c r="B41" s="118">
        <v>35</v>
      </c>
      <c r="C41" s="614" t="s">
        <v>134</v>
      </c>
      <c r="D41" s="248">
        <v>0</v>
      </c>
      <c r="E41" s="138">
        <v>0</v>
      </c>
      <c r="F41" s="121">
        <v>0</v>
      </c>
      <c r="G41" s="126">
        <v>13</v>
      </c>
      <c r="H41" s="142">
        <v>0</v>
      </c>
      <c r="I41" s="138">
        <v>0</v>
      </c>
      <c r="J41" s="121">
        <v>5</v>
      </c>
      <c r="K41" s="124">
        <v>0</v>
      </c>
      <c r="L41" s="248">
        <v>10</v>
      </c>
      <c r="M41" s="191">
        <v>5</v>
      </c>
      <c r="N41" s="138">
        <v>0</v>
      </c>
      <c r="O41" s="121">
        <v>0</v>
      </c>
      <c r="P41" s="121">
        <v>0</v>
      </c>
      <c r="Q41" s="124">
        <v>0</v>
      </c>
      <c r="R41" s="210">
        <f t="shared" si="4"/>
        <v>33</v>
      </c>
      <c r="S41" s="192">
        <v>0</v>
      </c>
      <c r="T41" s="138">
        <v>0</v>
      </c>
      <c r="U41" s="121">
        <v>0</v>
      </c>
      <c r="V41" s="227">
        <v>0</v>
      </c>
      <c r="W41" s="217">
        <v>0</v>
      </c>
      <c r="X41" s="182">
        <v>0</v>
      </c>
      <c r="Y41" s="182">
        <v>0</v>
      </c>
      <c r="Z41" s="247">
        <v>0</v>
      </c>
      <c r="AA41" s="250">
        <v>0</v>
      </c>
      <c r="AB41" s="182">
        <v>0</v>
      </c>
      <c r="AC41" s="182">
        <v>0</v>
      </c>
      <c r="AD41" s="182">
        <v>0</v>
      </c>
      <c r="AE41" s="182">
        <v>0</v>
      </c>
      <c r="AF41" s="247">
        <v>0</v>
      </c>
      <c r="AG41" s="369">
        <f t="shared" si="5"/>
        <v>0</v>
      </c>
      <c r="AH41" s="192">
        <v>0</v>
      </c>
      <c r="AI41" s="138">
        <v>0</v>
      </c>
      <c r="AJ41" s="121">
        <v>0</v>
      </c>
      <c r="AK41" s="217">
        <v>0</v>
      </c>
      <c r="AL41" s="182">
        <v>0</v>
      </c>
      <c r="AM41" s="182"/>
      <c r="AN41" s="227"/>
      <c r="AO41" s="247"/>
      <c r="AP41" s="250"/>
      <c r="AQ41" s="250"/>
      <c r="AR41" s="250"/>
      <c r="AS41" s="247"/>
      <c r="AT41" s="241">
        <f t="shared" si="6"/>
        <v>0</v>
      </c>
      <c r="AU41" s="367">
        <f t="shared" si="7"/>
        <v>33</v>
      </c>
      <c r="AW41" s="594"/>
      <c r="AX41" s="595"/>
      <c r="AY41" s="596">
        <v>29</v>
      </c>
      <c r="AZ41" s="512" t="s">
        <v>389</v>
      </c>
      <c r="BA41" s="513"/>
      <c r="BB41" s="597" t="s">
        <v>413</v>
      </c>
      <c r="BC41" s="540"/>
      <c r="BD41" s="540"/>
      <c r="BE41" s="540"/>
      <c r="BF41" s="540"/>
      <c r="BG41" s="540"/>
    </row>
    <row r="42" spans="2:59" ht="18" customHeight="1">
      <c r="B42" s="118">
        <v>36</v>
      </c>
      <c r="C42" s="119" t="s">
        <v>85</v>
      </c>
      <c r="D42" s="120">
        <v>0</v>
      </c>
      <c r="E42" s="138">
        <v>0</v>
      </c>
      <c r="F42" s="121">
        <v>0</v>
      </c>
      <c r="G42" s="126">
        <v>13</v>
      </c>
      <c r="H42" s="142">
        <v>5</v>
      </c>
      <c r="I42" s="138">
        <v>0</v>
      </c>
      <c r="J42" s="121">
        <v>0</v>
      </c>
      <c r="K42" s="124">
        <v>32</v>
      </c>
      <c r="L42" s="248">
        <v>0</v>
      </c>
      <c r="M42" s="191">
        <v>5</v>
      </c>
      <c r="N42" s="138">
        <v>12</v>
      </c>
      <c r="O42" s="121">
        <v>0</v>
      </c>
      <c r="P42" s="121">
        <v>12</v>
      </c>
      <c r="Q42" s="124">
        <v>0</v>
      </c>
      <c r="R42" s="210">
        <f t="shared" si="4"/>
        <v>79</v>
      </c>
      <c r="S42" s="192">
        <v>5</v>
      </c>
      <c r="T42" s="138">
        <v>0</v>
      </c>
      <c r="U42" s="121">
        <v>0</v>
      </c>
      <c r="V42" s="227">
        <v>0</v>
      </c>
      <c r="W42" s="217">
        <v>0</v>
      </c>
      <c r="X42" s="182">
        <v>0</v>
      </c>
      <c r="Y42" s="182">
        <v>0</v>
      </c>
      <c r="Z42" s="247">
        <v>0</v>
      </c>
      <c r="AA42" s="250">
        <v>0</v>
      </c>
      <c r="AB42" s="182">
        <v>0</v>
      </c>
      <c r="AC42" s="182">
        <v>0</v>
      </c>
      <c r="AD42" s="182">
        <v>0</v>
      </c>
      <c r="AE42" s="182">
        <v>0</v>
      </c>
      <c r="AF42" s="247">
        <v>5</v>
      </c>
      <c r="AG42" s="369">
        <f t="shared" si="5"/>
        <v>10</v>
      </c>
      <c r="AH42" s="192">
        <v>5</v>
      </c>
      <c r="AI42" s="138">
        <v>0</v>
      </c>
      <c r="AJ42" s="121">
        <v>5</v>
      </c>
      <c r="AK42" s="217">
        <v>10</v>
      </c>
      <c r="AL42" s="182">
        <v>0</v>
      </c>
      <c r="AM42" s="182"/>
      <c r="AN42" s="227"/>
      <c r="AO42" s="247"/>
      <c r="AP42" s="250"/>
      <c r="AQ42" s="250"/>
      <c r="AR42" s="250"/>
      <c r="AS42" s="247"/>
      <c r="AT42" s="241">
        <f t="shared" si="6"/>
        <v>20</v>
      </c>
      <c r="AU42" s="367">
        <f t="shared" si="7"/>
        <v>109</v>
      </c>
      <c r="AW42" s="174"/>
    </row>
    <row r="43" spans="2:59" ht="18" customHeight="1">
      <c r="B43" s="118">
        <v>37</v>
      </c>
      <c r="C43" s="119" t="s">
        <v>137</v>
      </c>
      <c r="D43" s="120">
        <v>0</v>
      </c>
      <c r="E43" s="138">
        <v>0</v>
      </c>
      <c r="F43" s="121">
        <v>5</v>
      </c>
      <c r="G43" s="126">
        <v>0</v>
      </c>
      <c r="H43" s="142">
        <v>0</v>
      </c>
      <c r="I43" s="138">
        <v>0</v>
      </c>
      <c r="J43" s="121">
        <v>0</v>
      </c>
      <c r="K43" s="124">
        <v>15</v>
      </c>
      <c r="L43" s="248">
        <v>0</v>
      </c>
      <c r="M43" s="191">
        <v>0</v>
      </c>
      <c r="N43" s="138">
        <v>0</v>
      </c>
      <c r="O43" s="121">
        <v>0</v>
      </c>
      <c r="P43" s="121">
        <v>0</v>
      </c>
      <c r="Q43" s="124">
        <v>0</v>
      </c>
      <c r="R43" s="210">
        <f t="shared" si="4"/>
        <v>20</v>
      </c>
      <c r="S43" s="192">
        <v>0</v>
      </c>
      <c r="T43" s="138">
        <v>0</v>
      </c>
      <c r="U43" s="138">
        <v>0</v>
      </c>
      <c r="V43" s="227">
        <v>0</v>
      </c>
      <c r="W43" s="217">
        <v>0</v>
      </c>
      <c r="X43" s="182">
        <v>0</v>
      </c>
      <c r="Y43" s="182">
        <v>0</v>
      </c>
      <c r="Z43" s="247">
        <v>0</v>
      </c>
      <c r="AA43" s="250">
        <v>0</v>
      </c>
      <c r="AB43" s="182">
        <v>0</v>
      </c>
      <c r="AC43" s="182">
        <v>0</v>
      </c>
      <c r="AD43" s="182">
        <v>0</v>
      </c>
      <c r="AE43" s="182">
        <v>0</v>
      </c>
      <c r="AF43" s="247">
        <v>5</v>
      </c>
      <c r="AG43" s="369">
        <f t="shared" si="5"/>
        <v>5</v>
      </c>
      <c r="AH43" s="192">
        <v>5</v>
      </c>
      <c r="AI43" s="138">
        <v>0</v>
      </c>
      <c r="AJ43" s="138">
        <v>0</v>
      </c>
      <c r="AK43" s="217">
        <v>0</v>
      </c>
      <c r="AL43" s="182">
        <v>0</v>
      </c>
      <c r="AM43" s="182"/>
      <c r="AN43" s="227"/>
      <c r="AO43" s="247"/>
      <c r="AP43" s="250"/>
      <c r="AQ43" s="250"/>
      <c r="AR43" s="250"/>
      <c r="AS43" s="247"/>
      <c r="AT43" s="241">
        <f t="shared" si="6"/>
        <v>5</v>
      </c>
      <c r="AU43" s="367">
        <f t="shared" si="7"/>
        <v>30</v>
      </c>
      <c r="AW43" s="174"/>
    </row>
    <row r="44" spans="2:59" ht="18" customHeight="1">
      <c r="B44" s="118">
        <v>38</v>
      </c>
      <c r="C44" s="119" t="s">
        <v>91</v>
      </c>
      <c r="D44" s="120">
        <v>5</v>
      </c>
      <c r="E44" s="138">
        <v>5</v>
      </c>
      <c r="F44" s="121">
        <v>5</v>
      </c>
      <c r="G44" s="126">
        <v>0</v>
      </c>
      <c r="H44" s="142">
        <v>0</v>
      </c>
      <c r="I44" s="138">
        <v>0</v>
      </c>
      <c r="J44" s="121">
        <v>0</v>
      </c>
      <c r="K44" s="124">
        <v>0</v>
      </c>
      <c r="L44" s="248">
        <v>5</v>
      </c>
      <c r="M44" s="191">
        <v>5</v>
      </c>
      <c r="N44" s="138">
        <v>5</v>
      </c>
      <c r="O44" s="121">
        <v>0</v>
      </c>
      <c r="P44" s="121">
        <v>0</v>
      </c>
      <c r="Q44" s="124">
        <v>0</v>
      </c>
      <c r="R44" s="210">
        <f t="shared" si="4"/>
        <v>30</v>
      </c>
      <c r="S44" s="192">
        <v>0</v>
      </c>
      <c r="T44" s="138">
        <v>0</v>
      </c>
      <c r="U44" s="121">
        <v>0</v>
      </c>
      <c r="V44" s="227">
        <v>0</v>
      </c>
      <c r="W44" s="217">
        <v>5</v>
      </c>
      <c r="X44" s="182">
        <v>5</v>
      </c>
      <c r="Y44" s="182">
        <v>0</v>
      </c>
      <c r="Z44" s="247">
        <v>0</v>
      </c>
      <c r="AA44" s="250">
        <v>0</v>
      </c>
      <c r="AB44" s="182">
        <v>5</v>
      </c>
      <c r="AC44" s="182">
        <v>0</v>
      </c>
      <c r="AD44" s="182">
        <v>5</v>
      </c>
      <c r="AE44" s="182">
        <v>0</v>
      </c>
      <c r="AF44" s="247">
        <v>0</v>
      </c>
      <c r="AG44" s="369">
        <f t="shared" si="5"/>
        <v>20</v>
      </c>
      <c r="AH44" s="192">
        <v>0</v>
      </c>
      <c r="AI44" s="138">
        <v>0</v>
      </c>
      <c r="AJ44" s="121">
        <v>0</v>
      </c>
      <c r="AK44" s="217">
        <v>0</v>
      </c>
      <c r="AL44" s="182">
        <v>0</v>
      </c>
      <c r="AM44" s="182"/>
      <c r="AN44" s="227"/>
      <c r="AO44" s="247"/>
      <c r="AP44" s="250"/>
      <c r="AQ44" s="250"/>
      <c r="AR44" s="250"/>
      <c r="AS44" s="247"/>
      <c r="AT44" s="241">
        <f t="shared" si="6"/>
        <v>0</v>
      </c>
      <c r="AU44" s="367">
        <f t="shared" si="7"/>
        <v>50</v>
      </c>
      <c r="AW44" s="174"/>
    </row>
    <row r="45" spans="2:59" ht="18" customHeight="1">
      <c r="B45" s="118">
        <v>39</v>
      </c>
      <c r="C45" s="127" t="s">
        <v>141</v>
      </c>
      <c r="D45" s="128">
        <v>0</v>
      </c>
      <c r="E45" s="138">
        <v>0</v>
      </c>
      <c r="F45" s="163">
        <v>0</v>
      </c>
      <c r="G45" s="166">
        <v>0</v>
      </c>
      <c r="H45" s="362">
        <v>0</v>
      </c>
      <c r="I45" s="138">
        <v>0</v>
      </c>
      <c r="J45" s="163">
        <v>0</v>
      </c>
      <c r="K45" s="360">
        <v>15</v>
      </c>
      <c r="L45" s="632">
        <v>0</v>
      </c>
      <c r="M45" s="191">
        <v>0</v>
      </c>
      <c r="N45" s="143">
        <v>0</v>
      </c>
      <c r="O45" s="163">
        <v>0</v>
      </c>
      <c r="P45" s="163">
        <v>0</v>
      </c>
      <c r="Q45" s="360">
        <v>0</v>
      </c>
      <c r="R45" s="211">
        <f t="shared" si="4"/>
        <v>15</v>
      </c>
      <c r="S45" s="634">
        <v>0</v>
      </c>
      <c r="T45" s="138">
        <v>0</v>
      </c>
      <c r="U45" s="138">
        <v>0</v>
      </c>
      <c r="V45" s="227">
        <v>0</v>
      </c>
      <c r="W45" s="217">
        <v>0</v>
      </c>
      <c r="X45" s="182">
        <v>0</v>
      </c>
      <c r="Y45" s="182">
        <v>5</v>
      </c>
      <c r="Z45" s="247">
        <v>0</v>
      </c>
      <c r="AA45" s="250">
        <v>0</v>
      </c>
      <c r="AB45" s="182">
        <v>0</v>
      </c>
      <c r="AC45" s="182">
        <v>0</v>
      </c>
      <c r="AD45" s="182">
        <v>0</v>
      </c>
      <c r="AE45" s="182">
        <v>0</v>
      </c>
      <c r="AF45" s="247">
        <v>0</v>
      </c>
      <c r="AG45" s="369">
        <f t="shared" si="5"/>
        <v>5</v>
      </c>
      <c r="AH45" s="634">
        <v>5</v>
      </c>
      <c r="AI45" s="138">
        <v>0</v>
      </c>
      <c r="AJ45" s="138">
        <v>0</v>
      </c>
      <c r="AK45" s="217">
        <v>0</v>
      </c>
      <c r="AL45" s="182">
        <v>0</v>
      </c>
      <c r="AM45" s="182"/>
      <c r="AN45" s="227"/>
      <c r="AO45" s="247"/>
      <c r="AP45" s="250"/>
      <c r="AQ45" s="250"/>
      <c r="AR45" s="250"/>
      <c r="AS45" s="247"/>
      <c r="AT45" s="241">
        <f t="shared" si="6"/>
        <v>5</v>
      </c>
      <c r="AU45" s="367">
        <f t="shared" si="7"/>
        <v>25</v>
      </c>
      <c r="AW45" s="174"/>
    </row>
    <row r="46" spans="2:59" ht="18" customHeight="1">
      <c r="B46" s="118">
        <v>40</v>
      </c>
      <c r="C46" s="119" t="s">
        <v>159</v>
      </c>
      <c r="D46" s="120">
        <v>5</v>
      </c>
      <c r="E46" s="138">
        <v>0</v>
      </c>
      <c r="F46" s="121">
        <v>0</v>
      </c>
      <c r="G46" s="126">
        <v>0</v>
      </c>
      <c r="H46" s="142">
        <v>0</v>
      </c>
      <c r="I46" s="138">
        <v>0</v>
      </c>
      <c r="J46" s="121">
        <v>0</v>
      </c>
      <c r="K46" s="124">
        <v>0</v>
      </c>
      <c r="L46" s="248">
        <v>0</v>
      </c>
      <c r="M46" s="191">
        <v>0</v>
      </c>
      <c r="N46" s="138">
        <v>0</v>
      </c>
      <c r="O46" s="121">
        <v>0</v>
      </c>
      <c r="P46" s="121">
        <v>0</v>
      </c>
      <c r="Q46" s="124">
        <v>0</v>
      </c>
      <c r="R46" s="212">
        <f t="shared" si="4"/>
        <v>5</v>
      </c>
      <c r="S46" s="192">
        <v>0</v>
      </c>
      <c r="T46" s="138">
        <v>0</v>
      </c>
      <c r="U46" s="121">
        <v>0</v>
      </c>
      <c r="V46" s="227">
        <v>0</v>
      </c>
      <c r="W46" s="217">
        <v>5</v>
      </c>
      <c r="X46" s="182">
        <v>0</v>
      </c>
      <c r="Y46" s="182">
        <v>0</v>
      </c>
      <c r="Z46" s="247">
        <v>0</v>
      </c>
      <c r="AA46" s="250">
        <v>0</v>
      </c>
      <c r="AB46" s="182">
        <v>0</v>
      </c>
      <c r="AC46" s="182">
        <v>0</v>
      </c>
      <c r="AD46" s="182">
        <v>0</v>
      </c>
      <c r="AE46" s="182">
        <v>0</v>
      </c>
      <c r="AF46" s="247">
        <v>0</v>
      </c>
      <c r="AG46" s="369">
        <f t="shared" si="5"/>
        <v>5</v>
      </c>
      <c r="AH46" s="192">
        <v>0</v>
      </c>
      <c r="AI46" s="138">
        <v>0</v>
      </c>
      <c r="AJ46" s="121">
        <v>0</v>
      </c>
      <c r="AK46" s="217">
        <v>0</v>
      </c>
      <c r="AL46" s="182">
        <v>0</v>
      </c>
      <c r="AM46" s="182"/>
      <c r="AN46" s="227"/>
      <c r="AO46" s="247"/>
      <c r="AP46" s="250"/>
      <c r="AQ46" s="250"/>
      <c r="AR46" s="250"/>
      <c r="AS46" s="247"/>
      <c r="AT46" s="241">
        <f t="shared" si="6"/>
        <v>0</v>
      </c>
      <c r="AU46" s="367">
        <f t="shared" si="7"/>
        <v>10</v>
      </c>
      <c r="AW46" s="174"/>
    </row>
    <row r="47" spans="2:59" ht="18" customHeight="1">
      <c r="B47" s="118">
        <v>41</v>
      </c>
      <c r="C47" s="119" t="s">
        <v>124</v>
      </c>
      <c r="D47" s="120">
        <v>5</v>
      </c>
      <c r="E47" s="138">
        <v>0</v>
      </c>
      <c r="F47" s="121">
        <v>10</v>
      </c>
      <c r="G47" s="126">
        <v>5</v>
      </c>
      <c r="H47" s="142">
        <v>14</v>
      </c>
      <c r="I47" s="138">
        <v>5</v>
      </c>
      <c r="J47" s="121">
        <v>0</v>
      </c>
      <c r="K47" s="124">
        <v>15</v>
      </c>
      <c r="L47" s="248">
        <v>5</v>
      </c>
      <c r="M47" s="191">
        <v>5</v>
      </c>
      <c r="N47" s="138">
        <v>0</v>
      </c>
      <c r="O47" s="121">
        <v>0</v>
      </c>
      <c r="P47" s="121">
        <v>10</v>
      </c>
      <c r="Q47" s="124">
        <v>5</v>
      </c>
      <c r="R47" s="212">
        <f t="shared" si="4"/>
        <v>79</v>
      </c>
      <c r="S47" s="192">
        <v>0</v>
      </c>
      <c r="T47" s="138">
        <v>0</v>
      </c>
      <c r="U47" s="121">
        <v>10</v>
      </c>
      <c r="V47" s="227">
        <v>12</v>
      </c>
      <c r="W47" s="217">
        <v>5</v>
      </c>
      <c r="X47" s="182">
        <v>0</v>
      </c>
      <c r="Y47" s="182">
        <v>5</v>
      </c>
      <c r="Z47" s="247">
        <v>5</v>
      </c>
      <c r="AA47" s="250">
        <v>5</v>
      </c>
      <c r="AB47" s="182">
        <v>0</v>
      </c>
      <c r="AC47" s="182">
        <v>0</v>
      </c>
      <c r="AD47" s="182">
        <v>0</v>
      </c>
      <c r="AE47" s="182">
        <v>8</v>
      </c>
      <c r="AF47" s="247">
        <v>0</v>
      </c>
      <c r="AG47" s="369">
        <f t="shared" si="5"/>
        <v>50</v>
      </c>
      <c r="AH47" s="192">
        <v>5</v>
      </c>
      <c r="AI47" s="138">
        <v>5</v>
      </c>
      <c r="AJ47" s="121">
        <v>5</v>
      </c>
      <c r="AK47" s="217">
        <v>0</v>
      </c>
      <c r="AL47" s="182">
        <v>5</v>
      </c>
      <c r="AM47" s="182"/>
      <c r="AN47" s="227"/>
      <c r="AO47" s="247"/>
      <c r="AP47" s="250"/>
      <c r="AQ47" s="250"/>
      <c r="AR47" s="250"/>
      <c r="AS47" s="247"/>
      <c r="AT47" s="241">
        <f t="shared" si="6"/>
        <v>20</v>
      </c>
      <c r="AU47" s="367">
        <f t="shared" si="7"/>
        <v>149</v>
      </c>
      <c r="AW47" s="174"/>
    </row>
    <row r="48" spans="2:59" ht="18" customHeight="1">
      <c r="B48" s="118">
        <v>42</v>
      </c>
      <c r="C48" s="119" t="s">
        <v>45</v>
      </c>
      <c r="D48" s="120">
        <v>5</v>
      </c>
      <c r="E48" s="138">
        <v>0</v>
      </c>
      <c r="F48" s="121">
        <v>0</v>
      </c>
      <c r="G48" s="126">
        <v>0</v>
      </c>
      <c r="H48" s="142">
        <v>0</v>
      </c>
      <c r="I48" s="138">
        <v>0</v>
      </c>
      <c r="J48" s="121">
        <v>5</v>
      </c>
      <c r="K48" s="124">
        <v>0</v>
      </c>
      <c r="L48" s="248">
        <v>0</v>
      </c>
      <c r="M48" s="191">
        <v>5</v>
      </c>
      <c r="N48" s="138">
        <v>0</v>
      </c>
      <c r="O48" s="121">
        <v>0</v>
      </c>
      <c r="P48" s="121">
        <v>0</v>
      </c>
      <c r="Q48" s="124">
        <v>0</v>
      </c>
      <c r="R48" s="212">
        <f t="shared" si="4"/>
        <v>15</v>
      </c>
      <c r="S48" s="191">
        <v>5</v>
      </c>
      <c r="T48" s="138">
        <v>5</v>
      </c>
      <c r="U48" s="121">
        <v>0</v>
      </c>
      <c r="V48" s="227">
        <v>0</v>
      </c>
      <c r="W48" s="217">
        <v>5</v>
      </c>
      <c r="X48" s="182">
        <v>0</v>
      </c>
      <c r="Y48" s="182">
        <v>0</v>
      </c>
      <c r="Z48" s="247">
        <v>0</v>
      </c>
      <c r="AA48" s="250">
        <v>0</v>
      </c>
      <c r="AB48" s="182">
        <v>0</v>
      </c>
      <c r="AC48" s="182">
        <v>0</v>
      </c>
      <c r="AD48" s="182">
        <v>0</v>
      </c>
      <c r="AE48" s="182">
        <v>0</v>
      </c>
      <c r="AF48" s="247">
        <v>0</v>
      </c>
      <c r="AG48" s="369">
        <f t="shared" si="5"/>
        <v>15</v>
      </c>
      <c r="AH48" s="191">
        <v>0</v>
      </c>
      <c r="AI48" s="138">
        <v>0</v>
      </c>
      <c r="AJ48" s="121">
        <v>0</v>
      </c>
      <c r="AK48" s="217">
        <v>0</v>
      </c>
      <c r="AL48" s="182">
        <v>0</v>
      </c>
      <c r="AM48" s="182"/>
      <c r="AN48" s="227"/>
      <c r="AO48" s="247"/>
      <c r="AP48" s="250"/>
      <c r="AQ48" s="250"/>
      <c r="AR48" s="250"/>
      <c r="AS48" s="247"/>
      <c r="AT48" s="241">
        <f t="shared" si="6"/>
        <v>0</v>
      </c>
      <c r="AU48" s="367">
        <f t="shared" si="7"/>
        <v>30</v>
      </c>
      <c r="AW48" s="174"/>
    </row>
    <row r="49" spans="2:52" ht="18" customHeight="1">
      <c r="B49" s="118">
        <v>43</v>
      </c>
      <c r="C49" s="639" t="s">
        <v>201</v>
      </c>
      <c r="D49" s="120">
        <v>0</v>
      </c>
      <c r="E49" s="188">
        <v>0</v>
      </c>
      <c r="F49" s="188">
        <v>0</v>
      </c>
      <c r="G49" s="197">
        <v>0</v>
      </c>
      <c r="H49" s="192">
        <v>0</v>
      </c>
      <c r="I49" s="188">
        <v>0</v>
      </c>
      <c r="J49" s="188">
        <v>0</v>
      </c>
      <c r="K49" s="189">
        <v>0</v>
      </c>
      <c r="L49" s="120">
        <v>0</v>
      </c>
      <c r="M49" s="192">
        <v>0</v>
      </c>
      <c r="N49" s="188">
        <v>0</v>
      </c>
      <c r="O49" s="188">
        <v>0</v>
      </c>
      <c r="P49" s="188">
        <v>0</v>
      </c>
      <c r="Q49" s="189">
        <v>0</v>
      </c>
      <c r="R49" s="214">
        <v>0</v>
      </c>
      <c r="S49" s="192">
        <v>0</v>
      </c>
      <c r="T49" s="138">
        <v>0</v>
      </c>
      <c r="U49" s="121">
        <v>0</v>
      </c>
      <c r="V49" s="227">
        <v>0</v>
      </c>
      <c r="W49" s="217">
        <v>0</v>
      </c>
      <c r="X49" s="182">
        <v>5</v>
      </c>
      <c r="Y49" s="182">
        <v>0</v>
      </c>
      <c r="Z49" s="247">
        <v>0</v>
      </c>
      <c r="AA49" s="250">
        <v>0</v>
      </c>
      <c r="AB49" s="182">
        <v>0</v>
      </c>
      <c r="AC49" s="182">
        <v>0</v>
      </c>
      <c r="AD49" s="182">
        <v>0</v>
      </c>
      <c r="AE49" s="182">
        <v>0</v>
      </c>
      <c r="AF49" s="247">
        <v>0</v>
      </c>
      <c r="AG49" s="369">
        <f t="shared" si="5"/>
        <v>5</v>
      </c>
      <c r="AH49" s="192">
        <v>0</v>
      </c>
      <c r="AI49" s="138">
        <v>0</v>
      </c>
      <c r="AJ49" s="121">
        <v>0</v>
      </c>
      <c r="AK49" s="217">
        <v>0</v>
      </c>
      <c r="AL49" s="182">
        <v>0</v>
      </c>
      <c r="AM49" s="182"/>
      <c r="AN49" s="227"/>
      <c r="AO49" s="247"/>
      <c r="AP49" s="250"/>
      <c r="AQ49" s="250"/>
      <c r="AR49" s="250"/>
      <c r="AS49" s="247"/>
      <c r="AT49" s="241">
        <f t="shared" si="6"/>
        <v>0</v>
      </c>
      <c r="AU49" s="367">
        <f t="shared" si="7"/>
        <v>5</v>
      </c>
      <c r="AW49" s="174"/>
    </row>
    <row r="50" spans="2:52" ht="18" customHeight="1">
      <c r="B50" s="118">
        <v>44</v>
      </c>
      <c r="C50" s="119" t="s">
        <v>149</v>
      </c>
      <c r="D50" s="120">
        <v>0</v>
      </c>
      <c r="E50" s="138">
        <v>0</v>
      </c>
      <c r="F50" s="121">
        <v>5</v>
      </c>
      <c r="G50" s="126">
        <v>0</v>
      </c>
      <c r="H50" s="142">
        <v>0</v>
      </c>
      <c r="I50" s="138">
        <v>0</v>
      </c>
      <c r="J50" s="121">
        <v>5</v>
      </c>
      <c r="K50" s="124">
        <v>0</v>
      </c>
      <c r="L50" s="248">
        <v>0</v>
      </c>
      <c r="M50" s="191">
        <v>0</v>
      </c>
      <c r="N50" s="138">
        <v>5</v>
      </c>
      <c r="O50" s="121">
        <v>0</v>
      </c>
      <c r="P50" s="121">
        <v>0</v>
      </c>
      <c r="Q50" s="124">
        <v>0</v>
      </c>
      <c r="R50" s="212">
        <f>SUM(D50:Q50)</f>
        <v>15</v>
      </c>
      <c r="S50" s="191">
        <v>5</v>
      </c>
      <c r="T50" s="138">
        <v>5</v>
      </c>
      <c r="U50" s="121">
        <v>0</v>
      </c>
      <c r="V50" s="227">
        <v>0</v>
      </c>
      <c r="W50" s="217">
        <v>0</v>
      </c>
      <c r="X50" s="182">
        <v>5</v>
      </c>
      <c r="Y50" s="182">
        <v>0</v>
      </c>
      <c r="Z50" s="247">
        <v>0</v>
      </c>
      <c r="AA50" s="250">
        <v>0</v>
      </c>
      <c r="AB50" s="182">
        <v>5</v>
      </c>
      <c r="AC50" s="182">
        <v>0</v>
      </c>
      <c r="AD50" s="182">
        <v>0</v>
      </c>
      <c r="AE50" s="182">
        <v>0</v>
      </c>
      <c r="AF50" s="247">
        <v>0</v>
      </c>
      <c r="AG50" s="369">
        <f t="shared" si="5"/>
        <v>20</v>
      </c>
      <c r="AH50" s="191">
        <v>0</v>
      </c>
      <c r="AI50" s="138">
        <v>0</v>
      </c>
      <c r="AJ50" s="121">
        <v>0</v>
      </c>
      <c r="AK50" s="217">
        <v>0</v>
      </c>
      <c r="AL50" s="182">
        <v>0</v>
      </c>
      <c r="AM50" s="182"/>
      <c r="AN50" s="227"/>
      <c r="AO50" s="247"/>
      <c r="AP50" s="250"/>
      <c r="AQ50" s="250"/>
      <c r="AR50" s="250"/>
      <c r="AS50" s="247"/>
      <c r="AT50" s="241">
        <f t="shared" si="6"/>
        <v>0</v>
      </c>
      <c r="AU50" s="367">
        <f t="shared" si="7"/>
        <v>35</v>
      </c>
      <c r="AW50" s="174"/>
    </row>
    <row r="51" spans="2:52" ht="18" customHeight="1">
      <c r="B51" s="118">
        <v>45</v>
      </c>
      <c r="C51" s="119" t="s">
        <v>129</v>
      </c>
      <c r="D51" s="120">
        <v>5</v>
      </c>
      <c r="E51" s="138">
        <v>5</v>
      </c>
      <c r="F51" s="121">
        <v>5</v>
      </c>
      <c r="G51" s="126">
        <v>5</v>
      </c>
      <c r="H51" s="142">
        <v>0</v>
      </c>
      <c r="I51" s="138">
        <v>5</v>
      </c>
      <c r="J51" s="121">
        <v>0</v>
      </c>
      <c r="K51" s="124">
        <v>15</v>
      </c>
      <c r="L51" s="248">
        <v>5</v>
      </c>
      <c r="M51" s="191">
        <v>0</v>
      </c>
      <c r="N51" s="138">
        <v>0</v>
      </c>
      <c r="O51" s="121">
        <v>0</v>
      </c>
      <c r="P51" s="121">
        <v>8</v>
      </c>
      <c r="Q51" s="124">
        <v>14</v>
      </c>
      <c r="R51" s="212">
        <f>SUM(D51:Q51)</f>
        <v>67</v>
      </c>
      <c r="S51" s="192">
        <v>0</v>
      </c>
      <c r="T51" s="138">
        <v>0</v>
      </c>
      <c r="U51" s="121">
        <v>0</v>
      </c>
      <c r="V51" s="227">
        <v>0</v>
      </c>
      <c r="W51" s="217">
        <v>5</v>
      </c>
      <c r="X51" s="182">
        <v>0</v>
      </c>
      <c r="Y51" s="182">
        <v>5</v>
      </c>
      <c r="Z51" s="247">
        <v>0</v>
      </c>
      <c r="AA51" s="250">
        <v>5</v>
      </c>
      <c r="AB51" s="182">
        <v>5</v>
      </c>
      <c r="AC51" s="182">
        <v>5</v>
      </c>
      <c r="AD51" s="182">
        <v>10</v>
      </c>
      <c r="AE51" s="182">
        <v>10</v>
      </c>
      <c r="AF51" s="247">
        <v>5</v>
      </c>
      <c r="AG51" s="369">
        <f t="shared" si="5"/>
        <v>50</v>
      </c>
      <c r="AH51" s="192">
        <v>5</v>
      </c>
      <c r="AI51" s="138">
        <v>5</v>
      </c>
      <c r="AJ51" s="121">
        <v>5</v>
      </c>
      <c r="AK51" s="217">
        <v>0</v>
      </c>
      <c r="AL51" s="182">
        <v>5</v>
      </c>
      <c r="AM51" s="182"/>
      <c r="AN51" s="227"/>
      <c r="AO51" s="247"/>
      <c r="AP51" s="250"/>
      <c r="AQ51" s="250"/>
      <c r="AR51" s="250"/>
      <c r="AS51" s="247"/>
      <c r="AT51" s="241">
        <f t="shared" si="6"/>
        <v>20</v>
      </c>
      <c r="AU51" s="367">
        <f t="shared" si="7"/>
        <v>137</v>
      </c>
      <c r="AW51" s="174"/>
    </row>
    <row r="52" spans="2:52" ht="18" customHeight="1">
      <c r="B52" s="118">
        <v>46</v>
      </c>
      <c r="C52" s="616" t="s">
        <v>197</v>
      </c>
      <c r="D52" s="120">
        <v>0</v>
      </c>
      <c r="E52" s="188">
        <v>0</v>
      </c>
      <c r="F52" s="188">
        <v>0</v>
      </c>
      <c r="G52" s="197">
        <v>0</v>
      </c>
      <c r="H52" s="192">
        <v>0</v>
      </c>
      <c r="I52" s="188">
        <v>0</v>
      </c>
      <c r="J52" s="188">
        <v>0</v>
      </c>
      <c r="K52" s="189">
        <v>0</v>
      </c>
      <c r="L52" s="120">
        <v>0</v>
      </c>
      <c r="M52" s="192">
        <v>0</v>
      </c>
      <c r="N52" s="188">
        <v>0</v>
      </c>
      <c r="O52" s="188">
        <v>0</v>
      </c>
      <c r="P52" s="188">
        <v>0</v>
      </c>
      <c r="Q52" s="189">
        <v>0</v>
      </c>
      <c r="R52" s="214">
        <v>0</v>
      </c>
      <c r="S52" s="192">
        <v>0</v>
      </c>
      <c r="T52" s="138">
        <v>0</v>
      </c>
      <c r="U52" s="121">
        <v>0</v>
      </c>
      <c r="V52" s="227">
        <v>0</v>
      </c>
      <c r="W52" s="217">
        <v>5</v>
      </c>
      <c r="X52" s="182">
        <v>0</v>
      </c>
      <c r="Y52" s="182">
        <v>0</v>
      </c>
      <c r="Z52" s="247">
        <v>0</v>
      </c>
      <c r="AA52" s="250">
        <v>5</v>
      </c>
      <c r="AB52" s="182">
        <v>5</v>
      </c>
      <c r="AC52" s="182">
        <v>0</v>
      </c>
      <c r="AD52" s="182">
        <v>0</v>
      </c>
      <c r="AE52" s="182">
        <v>0</v>
      </c>
      <c r="AF52" s="247">
        <v>0</v>
      </c>
      <c r="AG52" s="369">
        <f t="shared" si="5"/>
        <v>15</v>
      </c>
      <c r="AH52" s="192">
        <v>0</v>
      </c>
      <c r="AI52" s="138">
        <v>0</v>
      </c>
      <c r="AJ52" s="121">
        <v>0</v>
      </c>
      <c r="AK52" s="217">
        <v>0</v>
      </c>
      <c r="AL52" s="182">
        <v>0</v>
      </c>
      <c r="AM52" s="182"/>
      <c r="AN52" s="227"/>
      <c r="AO52" s="247"/>
      <c r="AP52" s="250"/>
      <c r="AQ52" s="250"/>
      <c r="AR52" s="250"/>
      <c r="AS52" s="247"/>
      <c r="AT52" s="241">
        <f t="shared" si="6"/>
        <v>0</v>
      </c>
      <c r="AU52" s="367">
        <f t="shared" si="7"/>
        <v>15</v>
      </c>
      <c r="AW52" s="174"/>
    </row>
    <row r="53" spans="2:52" ht="18" customHeight="1">
      <c r="B53" s="118">
        <v>47</v>
      </c>
      <c r="C53" s="119" t="s">
        <v>53</v>
      </c>
      <c r="D53" s="120">
        <v>5</v>
      </c>
      <c r="E53" s="138">
        <v>0</v>
      </c>
      <c r="F53" s="121">
        <v>5</v>
      </c>
      <c r="G53" s="126">
        <v>5</v>
      </c>
      <c r="H53" s="142">
        <v>5</v>
      </c>
      <c r="I53" s="138">
        <v>5</v>
      </c>
      <c r="J53" s="121">
        <v>5</v>
      </c>
      <c r="K53" s="124">
        <v>41</v>
      </c>
      <c r="L53" s="248">
        <v>5</v>
      </c>
      <c r="M53" s="191">
        <v>5</v>
      </c>
      <c r="N53" s="138">
        <v>5</v>
      </c>
      <c r="O53" s="121">
        <v>5</v>
      </c>
      <c r="P53" s="121">
        <v>0</v>
      </c>
      <c r="Q53" s="124">
        <v>0</v>
      </c>
      <c r="R53" s="212">
        <f>SUM(D53:Q53)</f>
        <v>91</v>
      </c>
      <c r="S53" s="192">
        <v>10</v>
      </c>
      <c r="T53" s="138">
        <v>0</v>
      </c>
      <c r="U53" s="121">
        <v>0</v>
      </c>
      <c r="V53" s="227">
        <v>0</v>
      </c>
      <c r="W53" s="217">
        <v>5</v>
      </c>
      <c r="X53" s="182">
        <v>0</v>
      </c>
      <c r="Y53" s="182">
        <v>5</v>
      </c>
      <c r="Z53" s="247">
        <v>5</v>
      </c>
      <c r="AA53" s="250">
        <v>5</v>
      </c>
      <c r="AB53" s="182">
        <v>5</v>
      </c>
      <c r="AC53" s="182">
        <v>0</v>
      </c>
      <c r="AD53" s="182">
        <v>14</v>
      </c>
      <c r="AE53" s="182">
        <v>14</v>
      </c>
      <c r="AF53" s="247">
        <v>5</v>
      </c>
      <c r="AG53" s="369">
        <f t="shared" si="5"/>
        <v>68</v>
      </c>
      <c r="AH53" s="192">
        <v>5</v>
      </c>
      <c r="AI53" s="138">
        <v>5</v>
      </c>
      <c r="AJ53" s="121">
        <v>15</v>
      </c>
      <c r="AK53" s="217">
        <v>0</v>
      </c>
      <c r="AL53" s="182">
        <v>5</v>
      </c>
      <c r="AM53" s="182"/>
      <c r="AN53" s="227"/>
      <c r="AO53" s="247"/>
      <c r="AP53" s="250"/>
      <c r="AQ53" s="250"/>
      <c r="AR53" s="250"/>
      <c r="AS53" s="247"/>
      <c r="AT53" s="241">
        <f t="shared" si="6"/>
        <v>30</v>
      </c>
      <c r="AU53" s="367">
        <f t="shared" si="7"/>
        <v>189</v>
      </c>
      <c r="AW53" s="174"/>
    </row>
    <row r="54" spans="2:52" ht="18" customHeight="1">
      <c r="B54" s="118">
        <v>48</v>
      </c>
      <c r="C54" s="119" t="s">
        <v>178</v>
      </c>
      <c r="D54" s="120">
        <v>0</v>
      </c>
      <c r="E54" s="138">
        <v>0</v>
      </c>
      <c r="F54" s="138">
        <v>0</v>
      </c>
      <c r="G54" s="141">
        <v>0</v>
      </c>
      <c r="H54" s="142">
        <v>0</v>
      </c>
      <c r="I54" s="138">
        <v>0</v>
      </c>
      <c r="J54" s="138">
        <v>0</v>
      </c>
      <c r="K54" s="140">
        <v>0</v>
      </c>
      <c r="L54" s="139">
        <v>0</v>
      </c>
      <c r="M54" s="142">
        <v>0</v>
      </c>
      <c r="N54" s="138">
        <v>0</v>
      </c>
      <c r="O54" s="138">
        <v>0</v>
      </c>
      <c r="P54" s="138">
        <v>0</v>
      </c>
      <c r="Q54" s="140">
        <v>0</v>
      </c>
      <c r="R54" s="212">
        <v>5</v>
      </c>
      <c r="S54" s="192">
        <v>5</v>
      </c>
      <c r="T54" s="138">
        <v>0</v>
      </c>
      <c r="U54" s="121">
        <v>0</v>
      </c>
      <c r="V54" s="227">
        <v>0</v>
      </c>
      <c r="W54" s="217">
        <v>0</v>
      </c>
      <c r="X54" s="182">
        <v>0</v>
      </c>
      <c r="Y54" s="182">
        <v>0</v>
      </c>
      <c r="Z54" s="247">
        <v>0</v>
      </c>
      <c r="AA54" s="250">
        <v>0</v>
      </c>
      <c r="AB54" s="182">
        <v>0</v>
      </c>
      <c r="AC54" s="182">
        <v>0</v>
      </c>
      <c r="AD54" s="182">
        <v>0</v>
      </c>
      <c r="AE54" s="182">
        <v>0</v>
      </c>
      <c r="AF54" s="247">
        <v>0</v>
      </c>
      <c r="AG54" s="369">
        <f t="shared" si="5"/>
        <v>5</v>
      </c>
      <c r="AH54" s="192">
        <v>0</v>
      </c>
      <c r="AI54" s="138">
        <v>0</v>
      </c>
      <c r="AJ54" s="121">
        <v>0</v>
      </c>
      <c r="AK54" s="217">
        <v>0</v>
      </c>
      <c r="AL54" s="182">
        <v>0</v>
      </c>
      <c r="AM54" s="182"/>
      <c r="AN54" s="227"/>
      <c r="AO54" s="247"/>
      <c r="AP54" s="250"/>
      <c r="AQ54" s="250"/>
      <c r="AR54" s="250"/>
      <c r="AS54" s="247"/>
      <c r="AT54" s="241">
        <f t="shared" si="6"/>
        <v>0</v>
      </c>
      <c r="AU54" s="367">
        <f t="shared" si="7"/>
        <v>10</v>
      </c>
      <c r="AW54" s="174"/>
    </row>
    <row r="55" spans="2:52" ht="18" customHeight="1">
      <c r="B55" s="118">
        <v>49</v>
      </c>
      <c r="C55" s="119" t="s">
        <v>160</v>
      </c>
      <c r="D55" s="120">
        <v>0</v>
      </c>
      <c r="E55" s="138">
        <v>0</v>
      </c>
      <c r="F55" s="121">
        <v>5</v>
      </c>
      <c r="G55" s="126">
        <v>0</v>
      </c>
      <c r="H55" s="142">
        <v>0</v>
      </c>
      <c r="I55" s="138">
        <v>0</v>
      </c>
      <c r="J55" s="121">
        <v>0</v>
      </c>
      <c r="K55" s="124">
        <v>0</v>
      </c>
      <c r="L55" s="248">
        <v>0</v>
      </c>
      <c r="M55" s="191">
        <v>0</v>
      </c>
      <c r="N55" s="138">
        <v>0</v>
      </c>
      <c r="O55" s="121">
        <v>0</v>
      </c>
      <c r="P55" s="121">
        <v>0</v>
      </c>
      <c r="Q55" s="124">
        <v>0</v>
      </c>
      <c r="R55" s="212">
        <f>SUM(D55:Q55)</f>
        <v>5</v>
      </c>
      <c r="S55" s="192">
        <v>5</v>
      </c>
      <c r="T55" s="138">
        <v>0</v>
      </c>
      <c r="U55" s="121">
        <v>0</v>
      </c>
      <c r="V55" s="227">
        <v>0</v>
      </c>
      <c r="W55" s="217">
        <v>0</v>
      </c>
      <c r="X55" s="182">
        <v>0</v>
      </c>
      <c r="Y55" s="182">
        <v>0</v>
      </c>
      <c r="Z55" s="247">
        <v>0</v>
      </c>
      <c r="AA55" s="250">
        <v>0</v>
      </c>
      <c r="AB55" s="182">
        <v>0</v>
      </c>
      <c r="AC55" s="182">
        <v>0</v>
      </c>
      <c r="AD55" s="182">
        <v>0</v>
      </c>
      <c r="AE55" s="182">
        <v>0</v>
      </c>
      <c r="AF55" s="247">
        <v>0</v>
      </c>
      <c r="AG55" s="369">
        <f t="shared" si="5"/>
        <v>5</v>
      </c>
      <c r="AH55" s="192">
        <v>0</v>
      </c>
      <c r="AI55" s="138">
        <v>0</v>
      </c>
      <c r="AJ55" s="121">
        <v>0</v>
      </c>
      <c r="AK55" s="217">
        <v>0</v>
      </c>
      <c r="AL55" s="182">
        <v>0</v>
      </c>
      <c r="AM55" s="182"/>
      <c r="AN55" s="227"/>
      <c r="AO55" s="247"/>
      <c r="AP55" s="250"/>
      <c r="AQ55" s="250"/>
      <c r="AR55" s="250"/>
      <c r="AS55" s="247"/>
      <c r="AT55" s="241">
        <f t="shared" si="6"/>
        <v>0</v>
      </c>
      <c r="AU55" s="367">
        <f t="shared" si="7"/>
        <v>10</v>
      </c>
      <c r="AW55" s="174"/>
    </row>
    <row r="56" spans="2:52" ht="18" customHeight="1">
      <c r="B56" s="118">
        <v>50</v>
      </c>
      <c r="C56" s="119" t="s">
        <v>161</v>
      </c>
      <c r="D56" s="120">
        <v>0</v>
      </c>
      <c r="E56" s="138">
        <v>0</v>
      </c>
      <c r="F56" s="121">
        <v>5</v>
      </c>
      <c r="G56" s="126">
        <v>0</v>
      </c>
      <c r="H56" s="142">
        <v>0</v>
      </c>
      <c r="I56" s="138">
        <v>0</v>
      </c>
      <c r="J56" s="121">
        <v>0</v>
      </c>
      <c r="K56" s="124">
        <v>0</v>
      </c>
      <c r="L56" s="248">
        <v>0</v>
      </c>
      <c r="M56" s="191">
        <v>0</v>
      </c>
      <c r="N56" s="138">
        <v>0</v>
      </c>
      <c r="O56" s="121">
        <v>0</v>
      </c>
      <c r="P56" s="121">
        <v>0</v>
      </c>
      <c r="Q56" s="124">
        <v>0</v>
      </c>
      <c r="R56" s="212">
        <f>SUM(D56:Q56)</f>
        <v>5</v>
      </c>
      <c r="S56" s="191">
        <v>0</v>
      </c>
      <c r="T56" s="138">
        <v>0</v>
      </c>
      <c r="U56" s="121">
        <v>5</v>
      </c>
      <c r="V56" s="227">
        <v>0</v>
      </c>
      <c r="W56" s="217">
        <v>0</v>
      </c>
      <c r="X56" s="182">
        <v>0</v>
      </c>
      <c r="Y56" s="182">
        <v>0</v>
      </c>
      <c r="Z56" s="247">
        <v>0</v>
      </c>
      <c r="AA56" s="250">
        <v>0</v>
      </c>
      <c r="AB56" s="182">
        <v>0</v>
      </c>
      <c r="AC56" s="182">
        <v>0</v>
      </c>
      <c r="AD56" s="182">
        <v>0</v>
      </c>
      <c r="AE56" s="182">
        <v>0</v>
      </c>
      <c r="AF56" s="247">
        <v>0</v>
      </c>
      <c r="AG56" s="369">
        <f t="shared" si="5"/>
        <v>5</v>
      </c>
      <c r="AH56" s="191">
        <v>0</v>
      </c>
      <c r="AI56" s="138">
        <v>0</v>
      </c>
      <c r="AJ56" s="121">
        <v>0</v>
      </c>
      <c r="AK56" s="217">
        <v>0</v>
      </c>
      <c r="AL56" s="182">
        <v>0</v>
      </c>
      <c r="AM56" s="182"/>
      <c r="AN56" s="227"/>
      <c r="AO56" s="247"/>
      <c r="AP56" s="250"/>
      <c r="AQ56" s="250"/>
      <c r="AR56" s="250"/>
      <c r="AS56" s="247"/>
      <c r="AT56" s="241">
        <f t="shared" si="6"/>
        <v>0</v>
      </c>
      <c r="AU56" s="367">
        <f t="shared" si="7"/>
        <v>10</v>
      </c>
      <c r="AW56" s="174"/>
      <c r="AZ56">
        <v>0</v>
      </c>
    </row>
    <row r="57" spans="2:52" ht="18" customHeight="1">
      <c r="B57" s="118">
        <v>51</v>
      </c>
      <c r="C57" s="119" t="s">
        <v>162</v>
      </c>
      <c r="D57" s="120">
        <v>0</v>
      </c>
      <c r="E57" s="138">
        <v>0</v>
      </c>
      <c r="F57" s="121">
        <v>5</v>
      </c>
      <c r="G57" s="126">
        <v>0</v>
      </c>
      <c r="H57" s="142">
        <v>0</v>
      </c>
      <c r="I57" s="138">
        <v>0</v>
      </c>
      <c r="J57" s="121">
        <v>0</v>
      </c>
      <c r="K57" s="124">
        <v>0</v>
      </c>
      <c r="L57" s="248">
        <v>0</v>
      </c>
      <c r="M57" s="191">
        <v>0</v>
      </c>
      <c r="N57" s="138">
        <v>0</v>
      </c>
      <c r="O57" s="121">
        <v>0</v>
      </c>
      <c r="P57" s="121">
        <v>0</v>
      </c>
      <c r="Q57" s="124">
        <v>0</v>
      </c>
      <c r="R57" s="212">
        <f>SUM(D57:Q57)</f>
        <v>5</v>
      </c>
      <c r="S57" s="192">
        <v>5</v>
      </c>
      <c r="T57" s="138">
        <v>5</v>
      </c>
      <c r="U57" s="121">
        <v>0</v>
      </c>
      <c r="V57" s="227">
        <v>0</v>
      </c>
      <c r="W57" s="217">
        <v>0</v>
      </c>
      <c r="X57" s="182">
        <v>0</v>
      </c>
      <c r="Y57" s="182">
        <v>0</v>
      </c>
      <c r="Z57" s="247">
        <v>0</v>
      </c>
      <c r="AA57" s="250">
        <v>0</v>
      </c>
      <c r="AB57" s="182">
        <v>0</v>
      </c>
      <c r="AC57" s="182">
        <v>0</v>
      </c>
      <c r="AD57" s="182">
        <v>0</v>
      </c>
      <c r="AE57" s="182">
        <v>0</v>
      </c>
      <c r="AF57" s="247">
        <v>0</v>
      </c>
      <c r="AG57" s="369">
        <f t="shared" si="5"/>
        <v>10</v>
      </c>
      <c r="AH57" s="192">
        <v>0</v>
      </c>
      <c r="AI57" s="138">
        <v>0</v>
      </c>
      <c r="AJ57" s="121">
        <v>0</v>
      </c>
      <c r="AK57" s="217">
        <v>0</v>
      </c>
      <c r="AL57" s="182">
        <v>0</v>
      </c>
      <c r="AM57" s="182"/>
      <c r="AN57" s="227"/>
      <c r="AO57" s="247"/>
      <c r="AP57" s="250"/>
      <c r="AQ57" s="250"/>
      <c r="AR57" s="250"/>
      <c r="AS57" s="247"/>
      <c r="AT57" s="241">
        <f t="shared" si="6"/>
        <v>0</v>
      </c>
      <c r="AU57" s="367">
        <f t="shared" si="7"/>
        <v>15</v>
      </c>
      <c r="AW57" s="174"/>
    </row>
    <row r="58" spans="2:52" ht="18" customHeight="1">
      <c r="B58" s="118">
        <v>52</v>
      </c>
      <c r="C58" s="119" t="s">
        <v>13</v>
      </c>
      <c r="D58" s="120">
        <v>5</v>
      </c>
      <c r="E58" s="138">
        <v>0</v>
      </c>
      <c r="F58" s="121">
        <v>0</v>
      </c>
      <c r="G58" s="126">
        <v>5</v>
      </c>
      <c r="H58" s="142">
        <v>0</v>
      </c>
      <c r="I58" s="138">
        <v>0</v>
      </c>
      <c r="J58" s="121">
        <v>5</v>
      </c>
      <c r="K58" s="124">
        <v>0</v>
      </c>
      <c r="L58" s="248">
        <v>0</v>
      </c>
      <c r="M58" s="191">
        <v>5</v>
      </c>
      <c r="N58" s="138">
        <v>5</v>
      </c>
      <c r="O58" s="121">
        <v>0</v>
      </c>
      <c r="P58" s="121">
        <v>0</v>
      </c>
      <c r="Q58" s="124">
        <v>0</v>
      </c>
      <c r="R58" s="212">
        <f>SUM(D58:Q58)</f>
        <v>25</v>
      </c>
      <c r="S58" s="192">
        <v>0</v>
      </c>
      <c r="T58" s="138">
        <v>0</v>
      </c>
      <c r="U58" s="121">
        <v>0</v>
      </c>
      <c r="V58" s="227">
        <v>0</v>
      </c>
      <c r="W58" s="217">
        <v>5</v>
      </c>
      <c r="X58" s="182">
        <v>0</v>
      </c>
      <c r="Y58" s="182">
        <v>0</v>
      </c>
      <c r="Z58" s="247">
        <v>5</v>
      </c>
      <c r="AA58" s="250">
        <v>0</v>
      </c>
      <c r="AB58" s="182">
        <v>0</v>
      </c>
      <c r="AC58" s="182">
        <v>0</v>
      </c>
      <c r="AD58" s="182">
        <v>0</v>
      </c>
      <c r="AE58" s="182">
        <v>0</v>
      </c>
      <c r="AF58" s="247">
        <v>14</v>
      </c>
      <c r="AG58" s="369">
        <f t="shared" si="5"/>
        <v>24</v>
      </c>
      <c r="AH58" s="192">
        <v>0</v>
      </c>
      <c r="AI58" s="138">
        <v>12</v>
      </c>
      <c r="AJ58" s="121">
        <v>5</v>
      </c>
      <c r="AK58" s="217">
        <v>0</v>
      </c>
      <c r="AL58" s="182">
        <v>0</v>
      </c>
      <c r="AM58" s="182"/>
      <c r="AN58" s="227"/>
      <c r="AO58" s="247"/>
      <c r="AP58" s="250"/>
      <c r="AQ58" s="250"/>
      <c r="AR58" s="250"/>
      <c r="AS58" s="247"/>
      <c r="AT58" s="241">
        <f t="shared" si="6"/>
        <v>17</v>
      </c>
      <c r="AU58" s="367">
        <f t="shared" si="7"/>
        <v>66</v>
      </c>
      <c r="AW58" s="174"/>
    </row>
    <row r="59" spans="2:52" ht="18" customHeight="1">
      <c r="B59" s="118">
        <v>53</v>
      </c>
      <c r="C59" s="119" t="s">
        <v>142</v>
      </c>
      <c r="D59" s="120">
        <v>0</v>
      </c>
      <c r="E59" s="138">
        <v>0</v>
      </c>
      <c r="F59" s="121">
        <v>5</v>
      </c>
      <c r="G59" s="126">
        <v>0</v>
      </c>
      <c r="H59" s="142">
        <v>5</v>
      </c>
      <c r="I59" s="138">
        <v>0</v>
      </c>
      <c r="J59" s="121">
        <v>0</v>
      </c>
      <c r="K59" s="124">
        <v>0</v>
      </c>
      <c r="L59" s="248">
        <v>5</v>
      </c>
      <c r="M59" s="191">
        <v>0</v>
      </c>
      <c r="N59" s="138">
        <v>0</v>
      </c>
      <c r="O59" s="121">
        <v>0</v>
      </c>
      <c r="P59" s="121">
        <v>0</v>
      </c>
      <c r="Q59" s="124">
        <v>0</v>
      </c>
      <c r="R59" s="212">
        <f>SUM(D59:Q59)</f>
        <v>15</v>
      </c>
      <c r="S59" s="192">
        <v>5</v>
      </c>
      <c r="T59" s="138">
        <v>0</v>
      </c>
      <c r="U59" s="121">
        <v>0</v>
      </c>
      <c r="V59" s="227">
        <v>5</v>
      </c>
      <c r="W59" s="217">
        <v>0</v>
      </c>
      <c r="X59" s="182">
        <v>0</v>
      </c>
      <c r="Y59" s="182">
        <v>0</v>
      </c>
      <c r="Z59" s="247">
        <v>0</v>
      </c>
      <c r="AA59" s="250">
        <v>0</v>
      </c>
      <c r="AB59" s="182">
        <v>5</v>
      </c>
      <c r="AC59" s="182">
        <v>0</v>
      </c>
      <c r="AD59" s="182">
        <v>0</v>
      </c>
      <c r="AE59" s="182">
        <v>0</v>
      </c>
      <c r="AF59" s="247">
        <v>0</v>
      </c>
      <c r="AG59" s="369">
        <f t="shared" si="5"/>
        <v>15</v>
      </c>
      <c r="AH59" s="192">
        <v>0</v>
      </c>
      <c r="AI59" s="138">
        <v>0</v>
      </c>
      <c r="AJ59" s="121">
        <v>0</v>
      </c>
      <c r="AK59" s="217">
        <v>0</v>
      </c>
      <c r="AL59" s="182">
        <v>0</v>
      </c>
      <c r="AM59" s="182"/>
      <c r="AN59" s="227"/>
      <c r="AO59" s="247"/>
      <c r="AP59" s="250"/>
      <c r="AQ59" s="250"/>
      <c r="AR59" s="250"/>
      <c r="AS59" s="247"/>
      <c r="AT59" s="241">
        <f t="shared" si="6"/>
        <v>0</v>
      </c>
      <c r="AU59" s="367">
        <f t="shared" si="7"/>
        <v>30</v>
      </c>
      <c r="AW59" s="174"/>
    </row>
    <row r="60" spans="2:52" ht="18" customHeight="1">
      <c r="B60" s="118">
        <v>54</v>
      </c>
      <c r="C60" s="616" t="s">
        <v>441</v>
      </c>
      <c r="D60" s="120">
        <v>0</v>
      </c>
      <c r="E60" s="188">
        <v>0</v>
      </c>
      <c r="F60" s="188">
        <v>0</v>
      </c>
      <c r="G60" s="197">
        <v>0</v>
      </c>
      <c r="H60" s="192">
        <v>0</v>
      </c>
      <c r="I60" s="188">
        <v>0</v>
      </c>
      <c r="J60" s="188">
        <v>0</v>
      </c>
      <c r="K60" s="189">
        <v>0</v>
      </c>
      <c r="L60" s="120">
        <v>0</v>
      </c>
      <c r="M60" s="192">
        <v>0</v>
      </c>
      <c r="N60" s="188">
        <v>0</v>
      </c>
      <c r="O60" s="188">
        <v>0</v>
      </c>
      <c r="P60" s="188">
        <v>0</v>
      </c>
      <c r="Q60" s="189">
        <v>0</v>
      </c>
      <c r="R60" s="214">
        <v>0</v>
      </c>
      <c r="S60" s="192">
        <v>0</v>
      </c>
      <c r="T60" s="138">
        <v>0</v>
      </c>
      <c r="U60" s="121">
        <v>0</v>
      </c>
      <c r="V60" s="227">
        <v>0</v>
      </c>
      <c r="W60" s="217">
        <v>0</v>
      </c>
      <c r="X60" s="182">
        <v>0</v>
      </c>
      <c r="Y60" s="182">
        <v>0</v>
      </c>
      <c r="Z60" s="247">
        <v>0</v>
      </c>
      <c r="AA60" s="250">
        <v>0</v>
      </c>
      <c r="AB60" s="121">
        <v>0</v>
      </c>
      <c r="AC60" s="182">
        <v>0</v>
      </c>
      <c r="AD60" s="171">
        <v>0</v>
      </c>
      <c r="AE60" s="182">
        <v>0</v>
      </c>
      <c r="AF60" s="247">
        <v>0</v>
      </c>
      <c r="AG60" s="369">
        <f t="shared" si="5"/>
        <v>0</v>
      </c>
      <c r="AH60" s="192">
        <v>0</v>
      </c>
      <c r="AI60" s="138">
        <v>0</v>
      </c>
      <c r="AJ60" s="121">
        <v>0</v>
      </c>
      <c r="AK60" s="217">
        <v>0</v>
      </c>
      <c r="AL60" s="182">
        <v>0</v>
      </c>
      <c r="AM60" s="182"/>
      <c r="AN60" s="227"/>
      <c r="AO60" s="247"/>
      <c r="AP60" s="250"/>
      <c r="AQ60" s="250"/>
      <c r="AR60" s="250"/>
      <c r="AS60" s="247"/>
      <c r="AT60" s="241">
        <f t="shared" si="6"/>
        <v>0</v>
      </c>
      <c r="AU60" s="367">
        <f t="shared" si="7"/>
        <v>0</v>
      </c>
      <c r="AW60" s="174"/>
    </row>
    <row r="61" spans="2:52" ht="18" customHeight="1">
      <c r="B61" s="118">
        <v>55</v>
      </c>
      <c r="C61" s="119" t="s">
        <v>425</v>
      </c>
      <c r="D61" s="120">
        <v>0</v>
      </c>
      <c r="E61" s="138">
        <v>0</v>
      </c>
      <c r="F61" s="121">
        <v>0</v>
      </c>
      <c r="G61" s="126">
        <v>0</v>
      </c>
      <c r="H61" s="142">
        <v>0</v>
      </c>
      <c r="I61" s="138">
        <v>0</v>
      </c>
      <c r="J61" s="121">
        <v>0</v>
      </c>
      <c r="K61" s="124">
        <v>0</v>
      </c>
      <c r="L61" s="248">
        <v>0</v>
      </c>
      <c r="M61" s="191">
        <v>0</v>
      </c>
      <c r="N61" s="138">
        <v>0</v>
      </c>
      <c r="O61" s="121">
        <v>0</v>
      </c>
      <c r="P61" s="121">
        <v>0</v>
      </c>
      <c r="Q61" s="124">
        <v>0</v>
      </c>
      <c r="R61" s="212">
        <f t="shared" ref="R61:R68" si="8">SUM(D61:Q61)</f>
        <v>0</v>
      </c>
      <c r="S61" s="191">
        <v>0</v>
      </c>
      <c r="T61" s="138">
        <v>0</v>
      </c>
      <c r="U61" s="121">
        <v>0</v>
      </c>
      <c r="V61" s="227">
        <v>0</v>
      </c>
      <c r="W61" s="217">
        <v>0</v>
      </c>
      <c r="X61" s="182">
        <v>0</v>
      </c>
      <c r="Y61" s="182">
        <v>0</v>
      </c>
      <c r="Z61" s="247">
        <v>0</v>
      </c>
      <c r="AA61" s="250">
        <v>0</v>
      </c>
      <c r="AB61" s="182">
        <v>0</v>
      </c>
      <c r="AC61" s="182">
        <v>0</v>
      </c>
      <c r="AD61" s="182">
        <v>0</v>
      </c>
      <c r="AE61" s="182">
        <v>0</v>
      </c>
      <c r="AF61" s="247">
        <v>0</v>
      </c>
      <c r="AG61" s="369">
        <f t="shared" si="5"/>
        <v>0</v>
      </c>
      <c r="AH61" s="191">
        <v>0</v>
      </c>
      <c r="AI61" s="138">
        <v>0</v>
      </c>
      <c r="AJ61" s="121">
        <v>0</v>
      </c>
      <c r="AK61" s="217">
        <v>0</v>
      </c>
      <c r="AL61" s="182">
        <v>5</v>
      </c>
      <c r="AM61" s="182"/>
      <c r="AN61" s="227"/>
      <c r="AO61" s="247"/>
      <c r="AP61" s="250"/>
      <c r="AQ61" s="250"/>
      <c r="AR61" s="250"/>
      <c r="AS61" s="247"/>
      <c r="AT61" s="241">
        <f t="shared" si="6"/>
        <v>5</v>
      </c>
      <c r="AU61" s="367">
        <f t="shared" si="7"/>
        <v>5</v>
      </c>
      <c r="AW61" s="174"/>
    </row>
    <row r="62" spans="2:52" ht="18" customHeight="1">
      <c r="B62" s="118">
        <v>56</v>
      </c>
      <c r="C62" s="119" t="s">
        <v>125</v>
      </c>
      <c r="D62" s="130">
        <v>0</v>
      </c>
      <c r="E62" s="138">
        <v>0</v>
      </c>
      <c r="F62" s="121">
        <v>5</v>
      </c>
      <c r="G62" s="623">
        <v>0</v>
      </c>
      <c r="H62" s="142">
        <v>0</v>
      </c>
      <c r="I62" s="138">
        <v>0</v>
      </c>
      <c r="J62" s="121">
        <v>0</v>
      </c>
      <c r="K62" s="190">
        <v>41</v>
      </c>
      <c r="L62" s="633">
        <v>0</v>
      </c>
      <c r="M62" s="121">
        <v>0</v>
      </c>
      <c r="N62" s="138">
        <v>0</v>
      </c>
      <c r="O62" s="121">
        <v>0</v>
      </c>
      <c r="P62" s="121">
        <v>0</v>
      </c>
      <c r="Q62" s="190">
        <v>0</v>
      </c>
      <c r="R62" s="212">
        <f t="shared" si="8"/>
        <v>46</v>
      </c>
      <c r="S62" s="192">
        <v>5</v>
      </c>
      <c r="T62" s="138">
        <v>0</v>
      </c>
      <c r="U62" s="121">
        <v>0</v>
      </c>
      <c r="V62" s="227">
        <v>0</v>
      </c>
      <c r="W62" s="217">
        <v>0</v>
      </c>
      <c r="X62" s="182">
        <v>0</v>
      </c>
      <c r="Y62" s="182">
        <v>0</v>
      </c>
      <c r="Z62" s="247">
        <v>0</v>
      </c>
      <c r="AA62" s="250">
        <v>0</v>
      </c>
      <c r="AB62" s="182">
        <v>0</v>
      </c>
      <c r="AC62" s="182">
        <v>0</v>
      </c>
      <c r="AD62" s="182">
        <v>0</v>
      </c>
      <c r="AE62" s="182">
        <v>0</v>
      </c>
      <c r="AF62" s="247">
        <v>0</v>
      </c>
      <c r="AG62" s="369">
        <f t="shared" si="5"/>
        <v>5</v>
      </c>
      <c r="AH62" s="192">
        <v>0</v>
      </c>
      <c r="AI62" s="138">
        <v>0</v>
      </c>
      <c r="AJ62" s="121">
        <v>0</v>
      </c>
      <c r="AK62" s="217">
        <v>0</v>
      </c>
      <c r="AL62" s="182">
        <v>0</v>
      </c>
      <c r="AM62" s="182"/>
      <c r="AN62" s="227"/>
      <c r="AO62" s="247"/>
      <c r="AP62" s="250"/>
      <c r="AQ62" s="250"/>
      <c r="AR62" s="250"/>
      <c r="AS62" s="247"/>
      <c r="AT62" s="241">
        <f t="shared" si="6"/>
        <v>0</v>
      </c>
      <c r="AU62" s="367">
        <f t="shared" si="7"/>
        <v>51</v>
      </c>
      <c r="AW62" s="174"/>
    </row>
    <row r="63" spans="2:52" ht="18" customHeight="1">
      <c r="B63" s="118">
        <v>57</v>
      </c>
      <c r="C63" s="176" t="s">
        <v>64</v>
      </c>
      <c r="D63" s="179">
        <v>0</v>
      </c>
      <c r="E63" s="138">
        <v>5</v>
      </c>
      <c r="F63" s="138">
        <v>5</v>
      </c>
      <c r="G63" s="141">
        <v>5</v>
      </c>
      <c r="H63" s="142">
        <v>5</v>
      </c>
      <c r="I63" s="138">
        <v>10</v>
      </c>
      <c r="J63" s="138">
        <v>15</v>
      </c>
      <c r="K63" s="140">
        <v>35</v>
      </c>
      <c r="L63" s="139">
        <v>5</v>
      </c>
      <c r="M63" s="142">
        <v>5</v>
      </c>
      <c r="N63" s="138">
        <v>5</v>
      </c>
      <c r="O63" s="138">
        <v>12</v>
      </c>
      <c r="P63" s="138">
        <v>12</v>
      </c>
      <c r="Q63" s="140">
        <v>13</v>
      </c>
      <c r="R63" s="651">
        <f t="shared" si="8"/>
        <v>132</v>
      </c>
      <c r="S63" s="192">
        <v>5</v>
      </c>
      <c r="T63" s="138">
        <v>0</v>
      </c>
      <c r="U63" s="121">
        <v>0</v>
      </c>
      <c r="V63" s="227">
        <v>5</v>
      </c>
      <c r="W63" s="217">
        <v>10</v>
      </c>
      <c r="X63" s="182">
        <v>5</v>
      </c>
      <c r="Y63" s="182">
        <v>5</v>
      </c>
      <c r="Z63" s="247">
        <v>5</v>
      </c>
      <c r="AA63" s="250">
        <v>5</v>
      </c>
      <c r="AB63" s="182">
        <v>5</v>
      </c>
      <c r="AC63" s="182">
        <v>10</v>
      </c>
      <c r="AD63" s="182">
        <v>0</v>
      </c>
      <c r="AE63" s="182">
        <v>0</v>
      </c>
      <c r="AF63" s="247">
        <v>0</v>
      </c>
      <c r="AG63" s="369">
        <f t="shared" si="5"/>
        <v>55</v>
      </c>
      <c r="AH63" s="192">
        <v>5</v>
      </c>
      <c r="AI63" s="138">
        <v>5</v>
      </c>
      <c r="AJ63" s="121">
        <v>5</v>
      </c>
      <c r="AK63" s="217">
        <v>12</v>
      </c>
      <c r="AL63" s="182">
        <v>0</v>
      </c>
      <c r="AM63" s="182"/>
      <c r="AN63" s="227"/>
      <c r="AO63" s="247"/>
      <c r="AP63" s="250"/>
      <c r="AQ63" s="250"/>
      <c r="AR63" s="250"/>
      <c r="AS63" s="247"/>
      <c r="AT63" s="241">
        <f t="shared" si="6"/>
        <v>27</v>
      </c>
      <c r="AU63" s="367">
        <f t="shared" si="7"/>
        <v>214</v>
      </c>
      <c r="AW63" s="174"/>
    </row>
    <row r="64" spans="2:52" ht="18" customHeight="1">
      <c r="B64" s="118">
        <v>58</v>
      </c>
      <c r="C64" s="119" t="s">
        <v>98</v>
      </c>
      <c r="D64" s="120">
        <v>0</v>
      </c>
      <c r="E64" s="138">
        <v>0</v>
      </c>
      <c r="F64" s="121">
        <v>0</v>
      </c>
      <c r="G64" s="126">
        <v>0</v>
      </c>
      <c r="H64" s="142">
        <v>0</v>
      </c>
      <c r="I64" s="138">
        <v>0</v>
      </c>
      <c r="J64" s="121">
        <v>0</v>
      </c>
      <c r="K64" s="124">
        <v>0</v>
      </c>
      <c r="L64" s="248">
        <v>30</v>
      </c>
      <c r="M64" s="191">
        <v>0</v>
      </c>
      <c r="N64" s="138">
        <v>0</v>
      </c>
      <c r="O64" s="121">
        <v>0</v>
      </c>
      <c r="P64" s="121">
        <v>0</v>
      </c>
      <c r="Q64" s="124">
        <v>0</v>
      </c>
      <c r="R64" s="212">
        <f t="shared" si="8"/>
        <v>30</v>
      </c>
      <c r="S64" s="191">
        <v>0</v>
      </c>
      <c r="T64" s="138">
        <v>5</v>
      </c>
      <c r="U64" s="121">
        <v>0</v>
      </c>
      <c r="V64" s="227">
        <v>0</v>
      </c>
      <c r="W64" s="217">
        <v>0</v>
      </c>
      <c r="X64" s="182">
        <v>5</v>
      </c>
      <c r="Y64" s="182">
        <v>0</v>
      </c>
      <c r="Z64" s="247">
        <v>0</v>
      </c>
      <c r="AA64" s="250">
        <v>5</v>
      </c>
      <c r="AB64" s="182">
        <v>0</v>
      </c>
      <c r="AC64" s="182">
        <v>0</v>
      </c>
      <c r="AD64" s="182">
        <v>0</v>
      </c>
      <c r="AE64" s="182">
        <v>0</v>
      </c>
      <c r="AF64" s="247">
        <v>0</v>
      </c>
      <c r="AG64" s="369">
        <f t="shared" si="5"/>
        <v>15</v>
      </c>
      <c r="AH64" s="191">
        <v>5</v>
      </c>
      <c r="AI64" s="138">
        <v>8</v>
      </c>
      <c r="AJ64" s="121">
        <v>0</v>
      </c>
      <c r="AK64" s="217">
        <v>0</v>
      </c>
      <c r="AL64" s="182">
        <v>0</v>
      </c>
      <c r="AM64" s="182"/>
      <c r="AN64" s="227"/>
      <c r="AO64" s="247"/>
      <c r="AP64" s="250"/>
      <c r="AQ64" s="250"/>
      <c r="AR64" s="250"/>
      <c r="AS64" s="247"/>
      <c r="AT64" s="241">
        <f t="shared" si="6"/>
        <v>13</v>
      </c>
      <c r="AU64" s="367">
        <f t="shared" si="7"/>
        <v>58</v>
      </c>
      <c r="AW64" s="174"/>
    </row>
    <row r="65" spans="2:49" ht="18" customHeight="1">
      <c r="B65" s="118">
        <v>59</v>
      </c>
      <c r="C65" s="119" t="s">
        <v>130</v>
      </c>
      <c r="D65" s="120">
        <v>0</v>
      </c>
      <c r="E65" s="138">
        <v>5</v>
      </c>
      <c r="F65" s="121">
        <v>0</v>
      </c>
      <c r="G65" s="126">
        <v>5</v>
      </c>
      <c r="H65" s="142">
        <v>0</v>
      </c>
      <c r="I65" s="138">
        <v>0</v>
      </c>
      <c r="J65" s="121">
        <v>5</v>
      </c>
      <c r="K65" s="124">
        <v>0</v>
      </c>
      <c r="L65" s="248">
        <v>22</v>
      </c>
      <c r="M65" s="191">
        <v>0</v>
      </c>
      <c r="N65" s="138">
        <v>0</v>
      </c>
      <c r="O65" s="121">
        <v>0</v>
      </c>
      <c r="P65" s="121">
        <v>0</v>
      </c>
      <c r="Q65" s="124">
        <v>0</v>
      </c>
      <c r="R65" s="212">
        <f t="shared" si="8"/>
        <v>37</v>
      </c>
      <c r="S65" s="206">
        <v>0</v>
      </c>
      <c r="T65" s="138">
        <v>0</v>
      </c>
      <c r="U65" s="121">
        <v>0</v>
      </c>
      <c r="V65" s="227">
        <v>0</v>
      </c>
      <c r="W65" s="217">
        <v>0</v>
      </c>
      <c r="X65" s="182">
        <v>5</v>
      </c>
      <c r="Y65" s="182">
        <v>0</v>
      </c>
      <c r="Z65" s="247">
        <v>0</v>
      </c>
      <c r="AA65" s="250">
        <v>0</v>
      </c>
      <c r="AB65" s="182">
        <v>0</v>
      </c>
      <c r="AC65" s="182">
        <v>0</v>
      </c>
      <c r="AD65" s="182">
        <v>0</v>
      </c>
      <c r="AE65" s="182">
        <v>0</v>
      </c>
      <c r="AF65" s="247">
        <v>0</v>
      </c>
      <c r="AG65" s="369">
        <f t="shared" si="5"/>
        <v>5</v>
      </c>
      <c r="AH65" s="206">
        <v>0</v>
      </c>
      <c r="AI65" s="138">
        <v>0</v>
      </c>
      <c r="AJ65" s="121">
        <v>0</v>
      </c>
      <c r="AK65" s="217">
        <v>0</v>
      </c>
      <c r="AL65" s="182">
        <v>0</v>
      </c>
      <c r="AM65" s="182"/>
      <c r="AN65" s="227"/>
      <c r="AO65" s="247"/>
      <c r="AP65" s="250"/>
      <c r="AQ65" s="250"/>
      <c r="AR65" s="250"/>
      <c r="AS65" s="247"/>
      <c r="AT65" s="241">
        <f t="shared" si="6"/>
        <v>0</v>
      </c>
      <c r="AU65" s="367">
        <f t="shared" si="7"/>
        <v>42</v>
      </c>
      <c r="AW65" s="174"/>
    </row>
    <row r="66" spans="2:49" ht="18" customHeight="1">
      <c r="B66" s="118">
        <v>60</v>
      </c>
      <c r="C66" s="127" t="s">
        <v>62</v>
      </c>
      <c r="D66" s="128">
        <v>0</v>
      </c>
      <c r="E66" s="138">
        <v>5</v>
      </c>
      <c r="F66" s="121">
        <v>5</v>
      </c>
      <c r="G66" s="166">
        <v>0</v>
      </c>
      <c r="H66" s="362">
        <v>0</v>
      </c>
      <c r="I66" s="138">
        <v>0</v>
      </c>
      <c r="J66" s="163">
        <v>13</v>
      </c>
      <c r="K66" s="360">
        <v>15</v>
      </c>
      <c r="L66" s="632">
        <v>5</v>
      </c>
      <c r="M66" s="634">
        <v>5</v>
      </c>
      <c r="N66" s="143">
        <v>5</v>
      </c>
      <c r="O66" s="163">
        <v>0</v>
      </c>
      <c r="P66" s="163">
        <v>0</v>
      </c>
      <c r="Q66" s="360">
        <v>0</v>
      </c>
      <c r="R66" s="213">
        <f t="shared" si="8"/>
        <v>53</v>
      </c>
      <c r="S66" s="191">
        <v>0</v>
      </c>
      <c r="T66" s="138">
        <v>0</v>
      </c>
      <c r="U66" s="121">
        <v>0</v>
      </c>
      <c r="V66" s="227">
        <v>0</v>
      </c>
      <c r="W66" s="217">
        <v>0</v>
      </c>
      <c r="X66" s="182">
        <v>5</v>
      </c>
      <c r="Y66" s="182">
        <v>5</v>
      </c>
      <c r="Z66" s="247">
        <v>0</v>
      </c>
      <c r="AA66" s="250">
        <v>0</v>
      </c>
      <c r="AB66" s="182">
        <v>5</v>
      </c>
      <c r="AC66" s="182">
        <v>0</v>
      </c>
      <c r="AD66" s="182">
        <v>0</v>
      </c>
      <c r="AE66" s="182">
        <v>0</v>
      </c>
      <c r="AF66" s="247">
        <v>0</v>
      </c>
      <c r="AG66" s="369">
        <f t="shared" si="5"/>
        <v>15</v>
      </c>
      <c r="AH66" s="191">
        <v>0</v>
      </c>
      <c r="AI66" s="138">
        <v>0</v>
      </c>
      <c r="AJ66" s="121">
        <v>0</v>
      </c>
      <c r="AK66" s="217">
        <v>0</v>
      </c>
      <c r="AL66" s="182">
        <v>5</v>
      </c>
      <c r="AM66" s="182"/>
      <c r="AN66" s="227"/>
      <c r="AO66" s="247"/>
      <c r="AP66" s="250"/>
      <c r="AQ66" s="250"/>
      <c r="AR66" s="250"/>
      <c r="AS66" s="247"/>
      <c r="AT66" s="241">
        <f t="shared" si="6"/>
        <v>5</v>
      </c>
      <c r="AU66" s="367">
        <f t="shared" si="7"/>
        <v>73</v>
      </c>
      <c r="AW66" s="174"/>
    </row>
    <row r="67" spans="2:49" ht="18" customHeight="1">
      <c r="B67" s="118">
        <v>61</v>
      </c>
      <c r="C67" s="614" t="s">
        <v>150</v>
      </c>
      <c r="D67" s="248">
        <v>0</v>
      </c>
      <c r="E67" s="138">
        <v>0</v>
      </c>
      <c r="F67" s="121">
        <v>0</v>
      </c>
      <c r="G67" s="166">
        <v>5</v>
      </c>
      <c r="H67" s="142">
        <v>0</v>
      </c>
      <c r="I67" s="138">
        <v>0</v>
      </c>
      <c r="J67" s="121">
        <v>5</v>
      </c>
      <c r="K67" s="124">
        <v>0</v>
      </c>
      <c r="L67" s="248">
        <v>0</v>
      </c>
      <c r="M67" s="191">
        <v>0</v>
      </c>
      <c r="N67" s="138">
        <v>0</v>
      </c>
      <c r="O67" s="121">
        <v>0</v>
      </c>
      <c r="P67" s="121">
        <v>0</v>
      </c>
      <c r="Q67" s="124">
        <v>0</v>
      </c>
      <c r="R67" s="212">
        <f t="shared" si="8"/>
        <v>10</v>
      </c>
      <c r="S67" s="627">
        <v>0</v>
      </c>
      <c r="T67" s="137">
        <v>0</v>
      </c>
      <c r="U67" s="177">
        <v>0</v>
      </c>
      <c r="V67" s="227">
        <v>0</v>
      </c>
      <c r="W67" s="217">
        <v>0</v>
      </c>
      <c r="X67" s="182">
        <v>0</v>
      </c>
      <c r="Y67" s="182">
        <v>0</v>
      </c>
      <c r="Z67" s="247">
        <v>0</v>
      </c>
      <c r="AA67" s="250">
        <v>0</v>
      </c>
      <c r="AB67" s="182">
        <v>5</v>
      </c>
      <c r="AC67" s="182">
        <v>0</v>
      </c>
      <c r="AD67" s="182">
        <v>0</v>
      </c>
      <c r="AE67" s="182">
        <v>0</v>
      </c>
      <c r="AF67" s="247">
        <v>0</v>
      </c>
      <c r="AG67" s="369">
        <f t="shared" si="5"/>
        <v>5</v>
      </c>
      <c r="AH67" s="627">
        <v>0</v>
      </c>
      <c r="AI67" s="137">
        <v>0</v>
      </c>
      <c r="AJ67" s="177">
        <v>5</v>
      </c>
      <c r="AK67" s="217">
        <v>0</v>
      </c>
      <c r="AL67" s="182">
        <v>0</v>
      </c>
      <c r="AM67" s="182"/>
      <c r="AN67" s="227"/>
      <c r="AO67" s="247"/>
      <c r="AP67" s="250"/>
      <c r="AQ67" s="250"/>
      <c r="AR67" s="250"/>
      <c r="AS67" s="247"/>
      <c r="AT67" s="241">
        <f t="shared" si="6"/>
        <v>5</v>
      </c>
      <c r="AU67" s="367">
        <f t="shared" si="7"/>
        <v>20</v>
      </c>
      <c r="AW67" s="174"/>
    </row>
    <row r="68" spans="2:49" ht="18" customHeight="1">
      <c r="B68" s="118">
        <v>62</v>
      </c>
      <c r="C68" s="119" t="s">
        <v>32</v>
      </c>
      <c r="D68" s="120">
        <v>5</v>
      </c>
      <c r="E68" s="138">
        <v>5</v>
      </c>
      <c r="F68" s="121">
        <v>10</v>
      </c>
      <c r="G68" s="166">
        <v>0</v>
      </c>
      <c r="H68" s="142">
        <v>5</v>
      </c>
      <c r="I68" s="138">
        <v>5</v>
      </c>
      <c r="J68" s="121">
        <v>12</v>
      </c>
      <c r="K68" s="124">
        <v>15</v>
      </c>
      <c r="L68" s="248">
        <v>13</v>
      </c>
      <c r="M68" s="191">
        <v>10</v>
      </c>
      <c r="N68" s="138">
        <v>5</v>
      </c>
      <c r="O68" s="121">
        <v>0</v>
      </c>
      <c r="P68" s="121">
        <v>0</v>
      </c>
      <c r="Q68" s="124">
        <v>5</v>
      </c>
      <c r="R68" s="212">
        <f t="shared" si="8"/>
        <v>90</v>
      </c>
      <c r="S68" s="192">
        <v>0</v>
      </c>
      <c r="T68" s="138">
        <v>0</v>
      </c>
      <c r="U68" s="121">
        <v>0</v>
      </c>
      <c r="V68" s="227">
        <v>0</v>
      </c>
      <c r="W68" s="217">
        <v>5</v>
      </c>
      <c r="X68" s="182">
        <v>10</v>
      </c>
      <c r="Y68" s="182">
        <v>14</v>
      </c>
      <c r="Z68" s="247">
        <v>5</v>
      </c>
      <c r="AA68" s="250">
        <v>5</v>
      </c>
      <c r="AB68" s="182">
        <v>5</v>
      </c>
      <c r="AC68" s="182">
        <v>8</v>
      </c>
      <c r="AD68" s="182">
        <v>5</v>
      </c>
      <c r="AE68" s="182">
        <v>5</v>
      </c>
      <c r="AF68" s="247">
        <v>5</v>
      </c>
      <c r="AG68" s="369">
        <f t="shared" si="5"/>
        <v>67</v>
      </c>
      <c r="AH68" s="192">
        <v>5</v>
      </c>
      <c r="AI68" s="138">
        <v>5</v>
      </c>
      <c r="AJ68" s="121">
        <v>10</v>
      </c>
      <c r="AK68" s="217">
        <v>0</v>
      </c>
      <c r="AL68" s="182">
        <v>14</v>
      </c>
      <c r="AM68" s="182"/>
      <c r="AN68" s="227"/>
      <c r="AO68" s="247"/>
      <c r="AP68" s="250"/>
      <c r="AQ68" s="250"/>
      <c r="AR68" s="250"/>
      <c r="AS68" s="247"/>
      <c r="AT68" s="241">
        <f t="shared" si="6"/>
        <v>34</v>
      </c>
      <c r="AU68" s="367">
        <f t="shared" si="7"/>
        <v>191</v>
      </c>
      <c r="AW68" s="174"/>
    </row>
    <row r="69" spans="2:49" ht="18" customHeight="1">
      <c r="B69" s="118">
        <v>63</v>
      </c>
      <c r="C69" s="119" t="s">
        <v>193</v>
      </c>
      <c r="D69" s="120">
        <v>0</v>
      </c>
      <c r="E69" s="188">
        <v>0</v>
      </c>
      <c r="F69" s="188">
        <v>0</v>
      </c>
      <c r="G69" s="642">
        <v>0</v>
      </c>
      <c r="H69" s="192">
        <v>0</v>
      </c>
      <c r="I69" s="188">
        <v>0</v>
      </c>
      <c r="J69" s="188">
        <v>0</v>
      </c>
      <c r="K69" s="189">
        <v>0</v>
      </c>
      <c r="L69" s="120">
        <v>0</v>
      </c>
      <c r="M69" s="192">
        <v>0</v>
      </c>
      <c r="N69" s="188">
        <v>0</v>
      </c>
      <c r="O69" s="188">
        <v>0</v>
      </c>
      <c r="P69" s="188">
        <v>0</v>
      </c>
      <c r="Q69" s="189">
        <v>0</v>
      </c>
      <c r="R69" s="214">
        <v>0</v>
      </c>
      <c r="S69" s="192">
        <v>0</v>
      </c>
      <c r="T69" s="138">
        <v>5</v>
      </c>
      <c r="U69" s="121">
        <v>0</v>
      </c>
      <c r="V69" s="227">
        <v>0</v>
      </c>
      <c r="W69" s="217">
        <v>0</v>
      </c>
      <c r="X69" s="182">
        <v>0</v>
      </c>
      <c r="Y69" s="182">
        <v>0</v>
      </c>
      <c r="Z69" s="247">
        <v>0</v>
      </c>
      <c r="AA69" s="250">
        <v>0</v>
      </c>
      <c r="AB69" s="121">
        <v>0</v>
      </c>
      <c r="AC69" s="182">
        <v>0</v>
      </c>
      <c r="AD69" s="171">
        <v>0</v>
      </c>
      <c r="AE69" s="182">
        <v>0</v>
      </c>
      <c r="AF69" s="247">
        <v>0</v>
      </c>
      <c r="AG69" s="369">
        <f t="shared" si="5"/>
        <v>5</v>
      </c>
      <c r="AH69" s="192">
        <v>0</v>
      </c>
      <c r="AI69" s="138">
        <v>0</v>
      </c>
      <c r="AJ69" s="121">
        <v>0</v>
      </c>
      <c r="AK69" s="217">
        <v>0</v>
      </c>
      <c r="AL69" s="182">
        <v>0</v>
      </c>
      <c r="AM69" s="182"/>
      <c r="AN69" s="227"/>
      <c r="AO69" s="247"/>
      <c r="AP69" s="250"/>
      <c r="AQ69" s="250"/>
      <c r="AR69" s="250"/>
      <c r="AS69" s="247"/>
      <c r="AT69" s="241">
        <f t="shared" si="6"/>
        <v>0</v>
      </c>
      <c r="AU69" s="367">
        <f t="shared" si="7"/>
        <v>5</v>
      </c>
      <c r="AW69" s="174"/>
    </row>
    <row r="70" spans="2:49" ht="18" customHeight="1">
      <c r="B70" s="118">
        <v>64</v>
      </c>
      <c r="C70" s="119" t="s">
        <v>143</v>
      </c>
      <c r="D70" s="120">
        <v>0</v>
      </c>
      <c r="E70" s="138">
        <v>5</v>
      </c>
      <c r="F70" s="121">
        <v>0</v>
      </c>
      <c r="G70" s="166">
        <v>0</v>
      </c>
      <c r="H70" s="142">
        <v>0</v>
      </c>
      <c r="I70" s="138">
        <v>0</v>
      </c>
      <c r="J70" s="121">
        <v>0</v>
      </c>
      <c r="K70" s="124">
        <v>5</v>
      </c>
      <c r="L70" s="248">
        <v>10</v>
      </c>
      <c r="M70" s="191">
        <v>0</v>
      </c>
      <c r="N70" s="138">
        <v>5</v>
      </c>
      <c r="O70" s="121">
        <v>0</v>
      </c>
      <c r="P70" s="121">
        <v>0</v>
      </c>
      <c r="Q70" s="124">
        <v>5</v>
      </c>
      <c r="R70" s="212">
        <f t="shared" ref="R70:R78" si="9">SUM(D70:Q70)</f>
        <v>30</v>
      </c>
      <c r="S70" s="192">
        <v>0</v>
      </c>
      <c r="T70" s="138">
        <v>0</v>
      </c>
      <c r="U70" s="121">
        <v>0</v>
      </c>
      <c r="V70" s="227">
        <v>0</v>
      </c>
      <c r="W70" s="217">
        <v>0</v>
      </c>
      <c r="X70" s="182">
        <v>5</v>
      </c>
      <c r="Y70" s="182">
        <v>0</v>
      </c>
      <c r="Z70" s="247">
        <v>0</v>
      </c>
      <c r="AA70" s="250">
        <v>0</v>
      </c>
      <c r="AB70" s="182">
        <v>10</v>
      </c>
      <c r="AC70" s="182">
        <v>0</v>
      </c>
      <c r="AD70" s="182">
        <v>0</v>
      </c>
      <c r="AE70" s="182">
        <v>5</v>
      </c>
      <c r="AF70" s="247">
        <v>5</v>
      </c>
      <c r="AG70" s="369">
        <f t="shared" si="5"/>
        <v>25</v>
      </c>
      <c r="AH70" s="192">
        <v>0</v>
      </c>
      <c r="AI70" s="138">
        <v>0</v>
      </c>
      <c r="AJ70" s="121">
        <v>0</v>
      </c>
      <c r="AK70" s="217">
        <v>0</v>
      </c>
      <c r="AL70" s="182">
        <v>0</v>
      </c>
      <c r="AM70" s="182"/>
      <c r="AN70" s="227"/>
      <c r="AO70" s="247"/>
      <c r="AP70" s="250"/>
      <c r="AQ70" s="250"/>
      <c r="AR70" s="250"/>
      <c r="AS70" s="247"/>
      <c r="AT70" s="241">
        <f t="shared" si="6"/>
        <v>0</v>
      </c>
      <c r="AU70" s="367">
        <f t="shared" si="7"/>
        <v>55</v>
      </c>
      <c r="AW70" s="174"/>
    </row>
    <row r="71" spans="2:49" ht="18" customHeight="1">
      <c r="B71" s="118">
        <v>65</v>
      </c>
      <c r="C71" s="614" t="s">
        <v>163</v>
      </c>
      <c r="D71" s="248">
        <v>0</v>
      </c>
      <c r="E71" s="138">
        <v>0</v>
      </c>
      <c r="F71" s="121">
        <v>0</v>
      </c>
      <c r="G71" s="166">
        <v>0</v>
      </c>
      <c r="H71" s="142">
        <v>5</v>
      </c>
      <c r="I71" s="138">
        <v>0</v>
      </c>
      <c r="J71" s="121">
        <v>0</v>
      </c>
      <c r="K71" s="124">
        <v>0</v>
      </c>
      <c r="L71" s="248">
        <v>0</v>
      </c>
      <c r="M71" s="191">
        <v>0</v>
      </c>
      <c r="N71" s="138">
        <v>0</v>
      </c>
      <c r="O71" s="121">
        <v>0</v>
      </c>
      <c r="P71" s="121">
        <v>0</v>
      </c>
      <c r="Q71" s="124">
        <v>0</v>
      </c>
      <c r="R71" s="212">
        <f t="shared" si="9"/>
        <v>5</v>
      </c>
      <c r="S71" s="192">
        <v>0</v>
      </c>
      <c r="T71" s="138">
        <v>0</v>
      </c>
      <c r="U71" s="121">
        <v>0</v>
      </c>
      <c r="V71" s="227">
        <v>0</v>
      </c>
      <c r="W71" s="217">
        <v>0</v>
      </c>
      <c r="X71" s="182">
        <v>0</v>
      </c>
      <c r="Y71" s="182">
        <v>0</v>
      </c>
      <c r="Z71" s="247">
        <v>0</v>
      </c>
      <c r="AA71" s="250">
        <v>0</v>
      </c>
      <c r="AB71" s="121">
        <v>0</v>
      </c>
      <c r="AC71" s="182">
        <v>0</v>
      </c>
      <c r="AD71" s="182">
        <v>0</v>
      </c>
      <c r="AE71" s="182">
        <v>0</v>
      </c>
      <c r="AF71" s="247">
        <v>0</v>
      </c>
      <c r="AG71" s="369">
        <f t="shared" ref="AG71:AG102" si="10">SUM(S71:AF71)</f>
        <v>0</v>
      </c>
      <c r="AH71" s="192">
        <v>0</v>
      </c>
      <c r="AI71" s="138">
        <v>0</v>
      </c>
      <c r="AJ71" s="121">
        <v>0</v>
      </c>
      <c r="AK71" s="217">
        <v>0</v>
      </c>
      <c r="AL71" s="182">
        <v>0</v>
      </c>
      <c r="AM71" s="182"/>
      <c r="AN71" s="227"/>
      <c r="AO71" s="247"/>
      <c r="AP71" s="250"/>
      <c r="AQ71" s="250"/>
      <c r="AR71" s="250"/>
      <c r="AS71" s="247"/>
      <c r="AT71" s="241">
        <f t="shared" ref="AT71:AT102" si="11">SUM(AH71:AS71)</f>
        <v>0</v>
      </c>
      <c r="AU71" s="367">
        <f t="shared" ref="AU71:AU102" si="12">AT71+AG71+R71</f>
        <v>5</v>
      </c>
      <c r="AW71" s="174"/>
    </row>
    <row r="72" spans="2:49" ht="18" customHeight="1">
      <c r="B72" s="118">
        <v>66</v>
      </c>
      <c r="C72" s="614" t="s">
        <v>176</v>
      </c>
      <c r="D72" s="248">
        <v>0</v>
      </c>
      <c r="E72" s="121">
        <v>0</v>
      </c>
      <c r="F72" s="121">
        <v>0</v>
      </c>
      <c r="G72" s="166">
        <v>0</v>
      </c>
      <c r="H72" s="191">
        <v>0</v>
      </c>
      <c r="I72" s="121">
        <v>0</v>
      </c>
      <c r="J72" s="121">
        <v>0</v>
      </c>
      <c r="K72" s="124">
        <v>0</v>
      </c>
      <c r="L72" s="248">
        <v>0</v>
      </c>
      <c r="M72" s="191">
        <v>0</v>
      </c>
      <c r="N72" s="121">
        <v>0</v>
      </c>
      <c r="O72" s="121">
        <v>10</v>
      </c>
      <c r="P72" s="121">
        <v>0</v>
      </c>
      <c r="Q72" s="124">
        <v>0</v>
      </c>
      <c r="R72" s="212">
        <f t="shared" si="9"/>
        <v>10</v>
      </c>
      <c r="S72" s="192">
        <v>0</v>
      </c>
      <c r="T72" s="138">
        <v>5</v>
      </c>
      <c r="U72" s="121">
        <v>0</v>
      </c>
      <c r="V72" s="227">
        <v>0</v>
      </c>
      <c r="W72" s="217">
        <v>12</v>
      </c>
      <c r="X72" s="182">
        <v>0</v>
      </c>
      <c r="Y72" s="182">
        <v>0</v>
      </c>
      <c r="Z72" s="247">
        <v>0</v>
      </c>
      <c r="AA72" s="250">
        <v>0</v>
      </c>
      <c r="AB72" s="182">
        <v>0</v>
      </c>
      <c r="AC72" s="182">
        <v>0</v>
      </c>
      <c r="AD72" s="182">
        <v>0</v>
      </c>
      <c r="AE72" s="182">
        <v>0</v>
      </c>
      <c r="AF72" s="247">
        <v>0</v>
      </c>
      <c r="AG72" s="369">
        <f t="shared" si="10"/>
        <v>17</v>
      </c>
      <c r="AH72" s="192">
        <v>0</v>
      </c>
      <c r="AI72" s="138">
        <v>0</v>
      </c>
      <c r="AJ72" s="121">
        <v>0</v>
      </c>
      <c r="AK72" s="217">
        <v>0</v>
      </c>
      <c r="AL72" s="182">
        <v>0</v>
      </c>
      <c r="AM72" s="182"/>
      <c r="AN72" s="227"/>
      <c r="AO72" s="247"/>
      <c r="AP72" s="250"/>
      <c r="AQ72" s="250"/>
      <c r="AR72" s="250"/>
      <c r="AS72" s="247"/>
      <c r="AT72" s="241">
        <f t="shared" si="11"/>
        <v>0</v>
      </c>
      <c r="AU72" s="367">
        <f t="shared" si="12"/>
        <v>27</v>
      </c>
      <c r="AW72" s="174"/>
    </row>
    <row r="73" spans="2:49" ht="18" customHeight="1">
      <c r="B73" s="118">
        <v>67</v>
      </c>
      <c r="C73" s="119" t="s">
        <v>164</v>
      </c>
      <c r="D73" s="120">
        <v>0</v>
      </c>
      <c r="E73" s="138">
        <v>5</v>
      </c>
      <c r="F73" s="121">
        <v>0</v>
      </c>
      <c r="G73" s="166">
        <v>0</v>
      </c>
      <c r="H73" s="142">
        <v>0</v>
      </c>
      <c r="I73" s="138">
        <v>0</v>
      </c>
      <c r="J73" s="121">
        <v>5</v>
      </c>
      <c r="K73" s="124">
        <v>0</v>
      </c>
      <c r="L73" s="248">
        <v>0</v>
      </c>
      <c r="M73" s="191">
        <v>5</v>
      </c>
      <c r="N73" s="138">
        <v>5</v>
      </c>
      <c r="O73" s="121">
        <v>0</v>
      </c>
      <c r="P73" s="121">
        <v>0</v>
      </c>
      <c r="Q73" s="124">
        <v>0</v>
      </c>
      <c r="R73" s="212">
        <f t="shared" si="9"/>
        <v>20</v>
      </c>
      <c r="S73" s="192">
        <v>0</v>
      </c>
      <c r="T73" s="138">
        <v>0</v>
      </c>
      <c r="U73" s="138">
        <v>0</v>
      </c>
      <c r="V73" s="227">
        <v>0</v>
      </c>
      <c r="W73" s="217">
        <v>0</v>
      </c>
      <c r="X73" s="182">
        <v>0</v>
      </c>
      <c r="Y73" s="182">
        <v>0</v>
      </c>
      <c r="Z73" s="247">
        <v>0</v>
      </c>
      <c r="AA73" s="250">
        <v>0</v>
      </c>
      <c r="AB73" s="182">
        <v>0</v>
      </c>
      <c r="AC73" s="182">
        <v>0</v>
      </c>
      <c r="AD73" s="182">
        <v>0</v>
      </c>
      <c r="AE73" s="182">
        <v>0</v>
      </c>
      <c r="AF73" s="247">
        <v>0</v>
      </c>
      <c r="AG73" s="369">
        <f t="shared" si="10"/>
        <v>0</v>
      </c>
      <c r="AH73" s="192">
        <v>5</v>
      </c>
      <c r="AI73" s="138">
        <v>0</v>
      </c>
      <c r="AJ73" s="138">
        <v>0</v>
      </c>
      <c r="AK73" s="217">
        <v>0</v>
      </c>
      <c r="AL73" s="182">
        <v>0</v>
      </c>
      <c r="AM73" s="182"/>
      <c r="AN73" s="227"/>
      <c r="AO73" s="247"/>
      <c r="AP73" s="250"/>
      <c r="AQ73" s="250"/>
      <c r="AR73" s="250"/>
      <c r="AS73" s="247"/>
      <c r="AT73" s="241">
        <f t="shared" si="11"/>
        <v>5</v>
      </c>
      <c r="AU73" s="367">
        <f t="shared" si="12"/>
        <v>25</v>
      </c>
      <c r="AW73" s="174"/>
    </row>
    <row r="74" spans="2:49" ht="18" customHeight="1">
      <c r="B74" s="118">
        <v>68</v>
      </c>
      <c r="C74" s="616" t="s">
        <v>384</v>
      </c>
      <c r="D74" s="120">
        <v>0</v>
      </c>
      <c r="E74" s="138">
        <v>0</v>
      </c>
      <c r="F74" s="121">
        <v>0</v>
      </c>
      <c r="G74" s="166">
        <v>0</v>
      </c>
      <c r="H74" s="142">
        <v>0</v>
      </c>
      <c r="I74" s="138">
        <v>0</v>
      </c>
      <c r="J74" s="121">
        <v>0</v>
      </c>
      <c r="K74" s="124">
        <v>0</v>
      </c>
      <c r="L74" s="248">
        <v>0</v>
      </c>
      <c r="M74" s="191">
        <v>0</v>
      </c>
      <c r="N74" s="138">
        <v>0</v>
      </c>
      <c r="O74" s="121">
        <v>0</v>
      </c>
      <c r="P74" s="121">
        <v>0</v>
      </c>
      <c r="Q74" s="124">
        <v>0</v>
      </c>
      <c r="R74" s="212">
        <f t="shared" si="9"/>
        <v>0</v>
      </c>
      <c r="S74" s="192">
        <v>0</v>
      </c>
      <c r="T74" s="138">
        <v>0</v>
      </c>
      <c r="U74" s="121">
        <v>0</v>
      </c>
      <c r="V74" s="227">
        <v>0</v>
      </c>
      <c r="W74" s="217">
        <v>0</v>
      </c>
      <c r="X74" s="182">
        <v>0</v>
      </c>
      <c r="Y74" s="182">
        <v>0</v>
      </c>
      <c r="Z74" s="247">
        <v>0</v>
      </c>
      <c r="AA74" s="250">
        <v>0</v>
      </c>
      <c r="AB74" s="182">
        <v>0</v>
      </c>
      <c r="AC74" s="182">
        <v>0</v>
      </c>
      <c r="AD74" s="182">
        <v>0</v>
      </c>
      <c r="AE74" s="182">
        <v>0</v>
      </c>
      <c r="AF74" s="247">
        <v>0</v>
      </c>
      <c r="AG74" s="369">
        <f t="shared" si="10"/>
        <v>0</v>
      </c>
      <c r="AH74" s="192">
        <v>0</v>
      </c>
      <c r="AI74" s="138">
        <v>0</v>
      </c>
      <c r="AJ74" s="121">
        <v>12</v>
      </c>
      <c r="AK74" s="217">
        <v>0</v>
      </c>
      <c r="AL74" s="182">
        <v>0</v>
      </c>
      <c r="AM74" s="182"/>
      <c r="AN74" s="227"/>
      <c r="AO74" s="247"/>
      <c r="AP74" s="250"/>
      <c r="AQ74" s="250"/>
      <c r="AR74" s="250"/>
      <c r="AS74" s="247"/>
      <c r="AT74" s="241">
        <f t="shared" si="11"/>
        <v>12</v>
      </c>
      <c r="AU74" s="367">
        <f t="shared" si="12"/>
        <v>12</v>
      </c>
      <c r="AW74" s="174"/>
    </row>
    <row r="75" spans="2:49" ht="18" customHeight="1">
      <c r="B75" s="118">
        <v>69</v>
      </c>
      <c r="C75" s="614" t="s">
        <v>71</v>
      </c>
      <c r="D75" s="248">
        <v>0</v>
      </c>
      <c r="E75" s="138">
        <v>0</v>
      </c>
      <c r="F75" s="121">
        <v>0</v>
      </c>
      <c r="G75" s="166">
        <v>5</v>
      </c>
      <c r="H75" s="142">
        <v>12</v>
      </c>
      <c r="I75" s="138">
        <v>5</v>
      </c>
      <c r="J75" s="121">
        <v>5</v>
      </c>
      <c r="K75" s="124">
        <v>5</v>
      </c>
      <c r="L75" s="248">
        <v>0</v>
      </c>
      <c r="M75" s="191">
        <v>0</v>
      </c>
      <c r="N75" s="138">
        <v>5</v>
      </c>
      <c r="O75" s="121">
        <v>0</v>
      </c>
      <c r="P75" s="121">
        <v>0</v>
      </c>
      <c r="Q75" s="124">
        <v>0</v>
      </c>
      <c r="R75" s="212">
        <f t="shared" si="9"/>
        <v>37</v>
      </c>
      <c r="S75" s="192">
        <v>5</v>
      </c>
      <c r="T75" s="138">
        <v>0</v>
      </c>
      <c r="U75" s="121">
        <v>0</v>
      </c>
      <c r="V75" s="227">
        <v>0</v>
      </c>
      <c r="W75" s="217">
        <v>0</v>
      </c>
      <c r="X75" s="182">
        <v>0</v>
      </c>
      <c r="Y75" s="182">
        <v>0</v>
      </c>
      <c r="Z75" s="247">
        <v>0</v>
      </c>
      <c r="AA75" s="250">
        <v>0</v>
      </c>
      <c r="AB75" s="182">
        <v>5</v>
      </c>
      <c r="AC75" s="182">
        <v>0</v>
      </c>
      <c r="AD75" s="182">
        <v>0</v>
      </c>
      <c r="AE75" s="182">
        <v>0</v>
      </c>
      <c r="AF75" s="247">
        <v>5</v>
      </c>
      <c r="AG75" s="369">
        <f t="shared" si="10"/>
        <v>15</v>
      </c>
      <c r="AH75" s="192">
        <v>5</v>
      </c>
      <c r="AI75" s="138">
        <v>5</v>
      </c>
      <c r="AJ75" s="121">
        <v>5</v>
      </c>
      <c r="AK75" s="217">
        <v>0</v>
      </c>
      <c r="AL75" s="182">
        <v>0</v>
      </c>
      <c r="AM75" s="182"/>
      <c r="AN75" s="227"/>
      <c r="AO75" s="247"/>
      <c r="AP75" s="250"/>
      <c r="AQ75" s="250"/>
      <c r="AR75" s="250"/>
      <c r="AS75" s="247"/>
      <c r="AT75" s="241">
        <f t="shared" si="11"/>
        <v>15</v>
      </c>
      <c r="AU75" s="367">
        <f t="shared" si="12"/>
        <v>67</v>
      </c>
      <c r="AW75" s="174"/>
    </row>
    <row r="76" spans="2:49" ht="18" customHeight="1">
      <c r="B76" s="118">
        <v>70</v>
      </c>
      <c r="C76" s="119" t="s">
        <v>42</v>
      </c>
      <c r="D76" s="120">
        <v>0</v>
      </c>
      <c r="E76" s="138">
        <v>5</v>
      </c>
      <c r="F76" s="121">
        <v>0</v>
      </c>
      <c r="G76" s="166">
        <v>5</v>
      </c>
      <c r="H76" s="142">
        <v>0</v>
      </c>
      <c r="I76" s="138">
        <v>0</v>
      </c>
      <c r="J76" s="121">
        <v>0</v>
      </c>
      <c r="K76" s="124">
        <v>0</v>
      </c>
      <c r="L76" s="248">
        <v>0</v>
      </c>
      <c r="M76" s="191">
        <v>0</v>
      </c>
      <c r="N76" s="138">
        <v>0</v>
      </c>
      <c r="O76" s="121">
        <v>0</v>
      </c>
      <c r="P76" s="121">
        <v>0</v>
      </c>
      <c r="Q76" s="124">
        <v>0</v>
      </c>
      <c r="R76" s="212">
        <f t="shared" si="9"/>
        <v>10</v>
      </c>
      <c r="S76" s="191">
        <v>5</v>
      </c>
      <c r="T76" s="138">
        <v>0</v>
      </c>
      <c r="U76" s="121">
        <v>0</v>
      </c>
      <c r="V76" s="227">
        <v>5</v>
      </c>
      <c r="W76" s="217">
        <v>0</v>
      </c>
      <c r="X76" s="182">
        <v>0</v>
      </c>
      <c r="Y76" s="182">
        <v>0</v>
      </c>
      <c r="Z76" s="247">
        <v>0</v>
      </c>
      <c r="AA76" s="250">
        <v>0</v>
      </c>
      <c r="AB76" s="182">
        <v>0</v>
      </c>
      <c r="AC76" s="182">
        <v>0</v>
      </c>
      <c r="AD76" s="182">
        <v>0</v>
      </c>
      <c r="AE76" s="182">
        <v>0</v>
      </c>
      <c r="AF76" s="247">
        <v>5</v>
      </c>
      <c r="AG76" s="369">
        <f t="shared" si="10"/>
        <v>15</v>
      </c>
      <c r="AH76" s="191">
        <v>0</v>
      </c>
      <c r="AI76" s="138">
        <v>0</v>
      </c>
      <c r="AJ76" s="121">
        <v>0</v>
      </c>
      <c r="AK76" s="217">
        <v>0</v>
      </c>
      <c r="AL76" s="182">
        <v>0</v>
      </c>
      <c r="AM76" s="182"/>
      <c r="AN76" s="227"/>
      <c r="AO76" s="247"/>
      <c r="AP76" s="250"/>
      <c r="AQ76" s="250"/>
      <c r="AR76" s="250"/>
      <c r="AS76" s="247"/>
      <c r="AT76" s="241">
        <f t="shared" si="11"/>
        <v>0</v>
      </c>
      <c r="AU76" s="367">
        <f t="shared" si="12"/>
        <v>25</v>
      </c>
      <c r="AW76" s="174"/>
    </row>
    <row r="77" spans="2:49" ht="18" customHeight="1">
      <c r="B77" s="118">
        <v>71</v>
      </c>
      <c r="C77" s="119" t="s">
        <v>51</v>
      </c>
      <c r="D77" s="120">
        <v>0</v>
      </c>
      <c r="E77" s="138">
        <v>0</v>
      </c>
      <c r="F77" s="121">
        <v>0</v>
      </c>
      <c r="G77" s="166">
        <v>5</v>
      </c>
      <c r="H77" s="142">
        <v>5</v>
      </c>
      <c r="I77" s="138">
        <v>5</v>
      </c>
      <c r="J77" s="121">
        <v>5</v>
      </c>
      <c r="K77" s="124">
        <v>15</v>
      </c>
      <c r="L77" s="248">
        <v>0</v>
      </c>
      <c r="M77" s="191">
        <v>0</v>
      </c>
      <c r="N77" s="138">
        <v>0</v>
      </c>
      <c r="O77" s="121">
        <v>0</v>
      </c>
      <c r="P77" s="121">
        <v>8</v>
      </c>
      <c r="Q77" s="124">
        <v>15</v>
      </c>
      <c r="R77" s="212">
        <f t="shared" si="9"/>
        <v>58</v>
      </c>
      <c r="S77" s="192">
        <v>5</v>
      </c>
      <c r="T77" s="138">
        <v>12</v>
      </c>
      <c r="U77" s="121">
        <v>14</v>
      </c>
      <c r="V77" s="227">
        <v>5</v>
      </c>
      <c r="W77" s="217">
        <v>5</v>
      </c>
      <c r="X77" s="182">
        <v>5</v>
      </c>
      <c r="Y77" s="182">
        <v>5</v>
      </c>
      <c r="Z77" s="247">
        <v>14</v>
      </c>
      <c r="AA77" s="250">
        <v>5</v>
      </c>
      <c r="AB77" s="182">
        <v>14</v>
      </c>
      <c r="AC77" s="182">
        <v>5</v>
      </c>
      <c r="AD77" s="182">
        <v>11</v>
      </c>
      <c r="AE77" s="182">
        <v>10</v>
      </c>
      <c r="AF77" s="247">
        <v>5</v>
      </c>
      <c r="AG77" s="369">
        <f t="shared" si="10"/>
        <v>115</v>
      </c>
      <c r="AH77" s="192">
        <v>5</v>
      </c>
      <c r="AI77" s="138">
        <v>5</v>
      </c>
      <c r="AJ77" s="121">
        <v>5</v>
      </c>
      <c r="AK77" s="217">
        <v>5</v>
      </c>
      <c r="AL77" s="182">
        <v>5</v>
      </c>
      <c r="AM77" s="182"/>
      <c r="AN77" s="227"/>
      <c r="AO77" s="247"/>
      <c r="AP77" s="250"/>
      <c r="AQ77" s="250"/>
      <c r="AR77" s="250"/>
      <c r="AS77" s="247"/>
      <c r="AT77" s="241">
        <f t="shared" si="11"/>
        <v>25</v>
      </c>
      <c r="AU77" s="367">
        <f t="shared" si="12"/>
        <v>198</v>
      </c>
      <c r="AW77" s="174"/>
    </row>
    <row r="78" spans="2:49" ht="18" customHeight="1">
      <c r="B78" s="118">
        <v>72</v>
      </c>
      <c r="C78" s="119" t="s">
        <v>165</v>
      </c>
      <c r="D78" s="120">
        <v>0</v>
      </c>
      <c r="E78" s="138">
        <v>0</v>
      </c>
      <c r="F78" s="121">
        <v>5</v>
      </c>
      <c r="G78" s="166">
        <v>0</v>
      </c>
      <c r="H78" s="142">
        <v>0</v>
      </c>
      <c r="I78" s="138">
        <v>0</v>
      </c>
      <c r="J78" s="121">
        <v>0</v>
      </c>
      <c r="K78" s="124">
        <v>0</v>
      </c>
      <c r="L78" s="248">
        <v>0</v>
      </c>
      <c r="M78" s="191">
        <v>0</v>
      </c>
      <c r="N78" s="138">
        <v>0</v>
      </c>
      <c r="O78" s="121">
        <v>0</v>
      </c>
      <c r="P78" s="121">
        <v>0</v>
      </c>
      <c r="Q78" s="124">
        <v>0</v>
      </c>
      <c r="R78" s="212">
        <f t="shared" si="9"/>
        <v>5</v>
      </c>
      <c r="S78" s="192">
        <v>0</v>
      </c>
      <c r="T78" s="138">
        <v>0</v>
      </c>
      <c r="U78" s="121">
        <v>0</v>
      </c>
      <c r="V78" s="227">
        <v>0</v>
      </c>
      <c r="W78" s="217">
        <v>0</v>
      </c>
      <c r="X78" s="182">
        <v>0</v>
      </c>
      <c r="Y78" s="182">
        <v>0</v>
      </c>
      <c r="Z78" s="247">
        <v>0</v>
      </c>
      <c r="AA78" s="250">
        <v>0</v>
      </c>
      <c r="AB78" s="121">
        <v>0</v>
      </c>
      <c r="AC78" s="182">
        <v>0</v>
      </c>
      <c r="AD78" s="182">
        <v>5</v>
      </c>
      <c r="AE78" s="182">
        <v>0</v>
      </c>
      <c r="AF78" s="247">
        <v>0</v>
      </c>
      <c r="AG78" s="369">
        <f t="shared" si="10"/>
        <v>5</v>
      </c>
      <c r="AH78" s="192">
        <v>0</v>
      </c>
      <c r="AI78" s="138">
        <v>0</v>
      </c>
      <c r="AJ78" s="121">
        <v>0</v>
      </c>
      <c r="AK78" s="217">
        <v>0</v>
      </c>
      <c r="AL78" s="182">
        <v>0</v>
      </c>
      <c r="AM78" s="182"/>
      <c r="AN78" s="227"/>
      <c r="AO78" s="247"/>
      <c r="AP78" s="250"/>
      <c r="AQ78" s="250"/>
      <c r="AR78" s="250"/>
      <c r="AS78" s="247"/>
      <c r="AT78" s="241">
        <f t="shared" si="11"/>
        <v>0</v>
      </c>
      <c r="AU78" s="367">
        <f t="shared" si="12"/>
        <v>10</v>
      </c>
      <c r="AW78" s="174"/>
    </row>
    <row r="79" spans="2:49" ht="18" customHeight="1">
      <c r="B79" s="118">
        <v>73</v>
      </c>
      <c r="C79" s="639" t="s">
        <v>202</v>
      </c>
      <c r="D79" s="120">
        <v>0</v>
      </c>
      <c r="E79" s="188">
        <v>0</v>
      </c>
      <c r="F79" s="188">
        <v>0</v>
      </c>
      <c r="G79" s="197">
        <v>0</v>
      </c>
      <c r="H79" s="192">
        <v>0</v>
      </c>
      <c r="I79" s="188">
        <v>0</v>
      </c>
      <c r="J79" s="188">
        <v>0</v>
      </c>
      <c r="K79" s="189">
        <v>0</v>
      </c>
      <c r="L79" s="120">
        <v>0</v>
      </c>
      <c r="M79" s="192">
        <v>0</v>
      </c>
      <c r="N79" s="188">
        <v>0</v>
      </c>
      <c r="O79" s="188">
        <v>0</v>
      </c>
      <c r="P79" s="188">
        <v>0</v>
      </c>
      <c r="Q79" s="189">
        <v>0</v>
      </c>
      <c r="R79" s="214">
        <v>0</v>
      </c>
      <c r="S79" s="192">
        <v>0</v>
      </c>
      <c r="T79" s="138">
        <v>0</v>
      </c>
      <c r="U79" s="121">
        <v>0</v>
      </c>
      <c r="V79" s="227">
        <v>0</v>
      </c>
      <c r="W79" s="217">
        <v>0</v>
      </c>
      <c r="X79" s="182">
        <v>5</v>
      </c>
      <c r="Y79" s="182">
        <v>0</v>
      </c>
      <c r="Z79" s="247">
        <v>0</v>
      </c>
      <c r="AA79" s="250">
        <v>0</v>
      </c>
      <c r="AB79" s="121">
        <v>0</v>
      </c>
      <c r="AC79" s="182">
        <v>0</v>
      </c>
      <c r="AD79" s="182">
        <v>0</v>
      </c>
      <c r="AE79" s="182">
        <v>0</v>
      </c>
      <c r="AF79" s="247">
        <v>0</v>
      </c>
      <c r="AG79" s="369">
        <f t="shared" si="10"/>
        <v>5</v>
      </c>
      <c r="AH79" s="192">
        <v>0</v>
      </c>
      <c r="AI79" s="138">
        <v>0</v>
      </c>
      <c r="AJ79" s="121">
        <v>0</v>
      </c>
      <c r="AK79" s="217">
        <v>0</v>
      </c>
      <c r="AL79" s="182">
        <v>0</v>
      </c>
      <c r="AM79" s="182"/>
      <c r="AN79" s="227"/>
      <c r="AO79" s="247"/>
      <c r="AP79" s="250"/>
      <c r="AQ79" s="250"/>
      <c r="AR79" s="250"/>
      <c r="AS79" s="247"/>
      <c r="AT79" s="241">
        <f t="shared" si="11"/>
        <v>0</v>
      </c>
      <c r="AU79" s="367">
        <f t="shared" si="12"/>
        <v>5</v>
      </c>
      <c r="AW79" s="174"/>
    </row>
    <row r="80" spans="2:49" ht="18" customHeight="1">
      <c r="B80" s="118">
        <v>74</v>
      </c>
      <c r="C80" s="119" t="s">
        <v>81</v>
      </c>
      <c r="D80" s="120">
        <v>11</v>
      </c>
      <c r="E80" s="138">
        <v>5</v>
      </c>
      <c r="F80" s="121">
        <v>8</v>
      </c>
      <c r="G80" s="166">
        <v>5</v>
      </c>
      <c r="H80" s="142">
        <v>5</v>
      </c>
      <c r="I80" s="138">
        <v>5</v>
      </c>
      <c r="J80" s="121">
        <v>0</v>
      </c>
      <c r="K80" s="124">
        <v>15</v>
      </c>
      <c r="L80" s="248">
        <v>5</v>
      </c>
      <c r="M80" s="191">
        <v>5</v>
      </c>
      <c r="N80" s="138">
        <v>5</v>
      </c>
      <c r="O80" s="121">
        <v>5</v>
      </c>
      <c r="P80" s="121">
        <v>0</v>
      </c>
      <c r="Q80" s="124">
        <v>5</v>
      </c>
      <c r="R80" s="212">
        <f>SUM(D80:Q80)</f>
        <v>79</v>
      </c>
      <c r="S80" s="192">
        <v>0</v>
      </c>
      <c r="T80" s="138">
        <v>0</v>
      </c>
      <c r="U80" s="121">
        <v>0</v>
      </c>
      <c r="V80" s="227">
        <v>0</v>
      </c>
      <c r="W80" s="217">
        <v>12</v>
      </c>
      <c r="X80" s="182">
        <v>5</v>
      </c>
      <c r="Y80" s="182">
        <v>0</v>
      </c>
      <c r="Z80" s="247">
        <v>5</v>
      </c>
      <c r="AA80" s="250">
        <v>13</v>
      </c>
      <c r="AB80" s="182">
        <v>5</v>
      </c>
      <c r="AC80" s="182">
        <v>10</v>
      </c>
      <c r="AD80" s="182">
        <v>0</v>
      </c>
      <c r="AE80" s="182">
        <v>0</v>
      </c>
      <c r="AF80" s="247">
        <v>5</v>
      </c>
      <c r="AG80" s="369">
        <f t="shared" si="10"/>
        <v>55</v>
      </c>
      <c r="AH80" s="192">
        <v>12</v>
      </c>
      <c r="AI80" s="138">
        <v>5</v>
      </c>
      <c r="AJ80" s="121">
        <v>13</v>
      </c>
      <c r="AK80" s="217">
        <v>8</v>
      </c>
      <c r="AL80" s="182">
        <v>5</v>
      </c>
      <c r="AM80" s="182"/>
      <c r="AN80" s="227"/>
      <c r="AO80" s="247"/>
      <c r="AP80" s="250"/>
      <c r="AQ80" s="250"/>
      <c r="AR80" s="250"/>
      <c r="AS80" s="247"/>
      <c r="AT80" s="241">
        <f t="shared" si="11"/>
        <v>43</v>
      </c>
      <c r="AU80" s="367">
        <f t="shared" si="12"/>
        <v>177</v>
      </c>
      <c r="AW80" s="174"/>
    </row>
    <row r="81" spans="2:49" ht="18" customHeight="1">
      <c r="B81" s="118">
        <v>75</v>
      </c>
      <c r="C81" s="119" t="s">
        <v>12</v>
      </c>
      <c r="D81" s="120">
        <v>5</v>
      </c>
      <c r="E81" s="138">
        <v>5</v>
      </c>
      <c r="F81" s="121">
        <v>12</v>
      </c>
      <c r="G81" s="166">
        <v>5</v>
      </c>
      <c r="H81" s="142">
        <v>0</v>
      </c>
      <c r="I81" s="138">
        <v>5</v>
      </c>
      <c r="J81" s="121">
        <v>0</v>
      </c>
      <c r="K81" s="124">
        <v>15</v>
      </c>
      <c r="L81" s="248">
        <v>14</v>
      </c>
      <c r="M81" s="191">
        <v>5</v>
      </c>
      <c r="N81" s="138">
        <v>5</v>
      </c>
      <c r="O81" s="121">
        <v>0</v>
      </c>
      <c r="P81" s="121">
        <v>0</v>
      </c>
      <c r="Q81" s="124">
        <v>11</v>
      </c>
      <c r="R81" s="212">
        <f>SUM(D81:Q81)</f>
        <v>82</v>
      </c>
      <c r="S81" s="191">
        <v>5</v>
      </c>
      <c r="T81" s="138">
        <v>0</v>
      </c>
      <c r="U81" s="121">
        <v>0</v>
      </c>
      <c r="V81" s="227">
        <v>0</v>
      </c>
      <c r="W81" s="217">
        <v>5</v>
      </c>
      <c r="X81" s="182">
        <v>0</v>
      </c>
      <c r="Y81" s="182">
        <v>5</v>
      </c>
      <c r="Z81" s="247">
        <v>13</v>
      </c>
      <c r="AA81" s="250">
        <v>12</v>
      </c>
      <c r="AB81" s="182">
        <v>5</v>
      </c>
      <c r="AC81" s="182">
        <v>5</v>
      </c>
      <c r="AD81" s="182">
        <v>0</v>
      </c>
      <c r="AE81" s="182">
        <v>12</v>
      </c>
      <c r="AF81" s="247">
        <v>12</v>
      </c>
      <c r="AG81" s="369">
        <f t="shared" si="10"/>
        <v>74</v>
      </c>
      <c r="AH81" s="191">
        <v>14</v>
      </c>
      <c r="AI81" s="138">
        <v>5</v>
      </c>
      <c r="AJ81" s="121">
        <v>5</v>
      </c>
      <c r="AK81" s="217">
        <v>0</v>
      </c>
      <c r="AL81" s="182">
        <v>5</v>
      </c>
      <c r="AM81" s="182"/>
      <c r="AN81" s="227"/>
      <c r="AO81" s="247"/>
      <c r="AP81" s="250"/>
      <c r="AQ81" s="250"/>
      <c r="AR81" s="250"/>
      <c r="AS81" s="247"/>
      <c r="AT81" s="241">
        <f t="shared" si="11"/>
        <v>29</v>
      </c>
      <c r="AU81" s="367">
        <f t="shared" si="12"/>
        <v>185</v>
      </c>
      <c r="AW81" s="174"/>
    </row>
    <row r="82" spans="2:49" ht="18" customHeight="1">
      <c r="B82" s="118">
        <v>76</v>
      </c>
      <c r="C82" s="119" t="s">
        <v>151</v>
      </c>
      <c r="D82" s="120">
        <v>0</v>
      </c>
      <c r="E82" s="138">
        <v>0</v>
      </c>
      <c r="F82" s="121">
        <v>0</v>
      </c>
      <c r="G82" s="166">
        <v>0</v>
      </c>
      <c r="H82" s="142">
        <v>0</v>
      </c>
      <c r="I82" s="138">
        <v>0</v>
      </c>
      <c r="J82" s="121">
        <v>0</v>
      </c>
      <c r="K82" s="124">
        <v>0</v>
      </c>
      <c r="L82" s="248">
        <v>10</v>
      </c>
      <c r="M82" s="191">
        <v>0</v>
      </c>
      <c r="N82" s="138">
        <v>0</v>
      </c>
      <c r="O82" s="121">
        <v>0</v>
      </c>
      <c r="P82" s="121">
        <v>0</v>
      </c>
      <c r="Q82" s="124">
        <v>0</v>
      </c>
      <c r="R82" s="212">
        <f>SUM(D82:Q82)</f>
        <v>10</v>
      </c>
      <c r="S82" s="192">
        <v>5</v>
      </c>
      <c r="T82" s="138">
        <v>0</v>
      </c>
      <c r="U82" s="121">
        <v>0</v>
      </c>
      <c r="V82" s="227">
        <v>5</v>
      </c>
      <c r="W82" s="217">
        <v>0</v>
      </c>
      <c r="X82" s="182">
        <v>0</v>
      </c>
      <c r="Y82" s="182">
        <v>0</v>
      </c>
      <c r="Z82" s="247">
        <v>0</v>
      </c>
      <c r="AA82" s="250">
        <v>0</v>
      </c>
      <c r="AB82" s="182">
        <v>0</v>
      </c>
      <c r="AC82" s="182">
        <v>0</v>
      </c>
      <c r="AD82" s="182">
        <v>0</v>
      </c>
      <c r="AE82" s="182">
        <v>0</v>
      </c>
      <c r="AF82" s="247">
        <v>0</v>
      </c>
      <c r="AG82" s="369">
        <f t="shared" si="10"/>
        <v>10</v>
      </c>
      <c r="AH82" s="192">
        <v>0</v>
      </c>
      <c r="AI82" s="138">
        <v>0</v>
      </c>
      <c r="AJ82" s="121">
        <v>0</v>
      </c>
      <c r="AK82" s="217">
        <v>0</v>
      </c>
      <c r="AL82" s="182">
        <v>0</v>
      </c>
      <c r="AM82" s="182"/>
      <c r="AN82" s="227"/>
      <c r="AO82" s="247"/>
      <c r="AP82" s="250"/>
      <c r="AQ82" s="250"/>
      <c r="AR82" s="250"/>
      <c r="AS82" s="247"/>
      <c r="AT82" s="241">
        <f t="shared" si="11"/>
        <v>0</v>
      </c>
      <c r="AU82" s="367">
        <f t="shared" si="12"/>
        <v>20</v>
      </c>
      <c r="AW82" s="174"/>
    </row>
    <row r="83" spans="2:49" ht="18" customHeight="1">
      <c r="B83" s="118">
        <v>77</v>
      </c>
      <c r="C83" s="119" t="s">
        <v>152</v>
      </c>
      <c r="D83" s="120">
        <v>0</v>
      </c>
      <c r="E83" s="138">
        <v>0</v>
      </c>
      <c r="F83" s="121">
        <v>5</v>
      </c>
      <c r="G83" s="126">
        <v>0</v>
      </c>
      <c r="H83" s="142">
        <v>0</v>
      </c>
      <c r="I83" s="138">
        <v>0</v>
      </c>
      <c r="J83" s="121">
        <v>0</v>
      </c>
      <c r="K83" s="124">
        <v>0</v>
      </c>
      <c r="L83" s="248">
        <v>5</v>
      </c>
      <c r="M83" s="191">
        <v>0</v>
      </c>
      <c r="N83" s="138">
        <v>5</v>
      </c>
      <c r="O83" s="121">
        <v>0</v>
      </c>
      <c r="P83" s="121">
        <v>0</v>
      </c>
      <c r="Q83" s="124">
        <v>0</v>
      </c>
      <c r="R83" s="212">
        <f>SUM(D83:Q83)</f>
        <v>15</v>
      </c>
      <c r="S83" s="191">
        <v>0</v>
      </c>
      <c r="T83" s="138">
        <v>5</v>
      </c>
      <c r="U83" s="121">
        <v>0</v>
      </c>
      <c r="V83" s="227">
        <v>10</v>
      </c>
      <c r="W83" s="217">
        <v>0</v>
      </c>
      <c r="X83" s="182">
        <v>0</v>
      </c>
      <c r="Y83" s="182">
        <v>0</v>
      </c>
      <c r="Z83" s="247">
        <v>0</v>
      </c>
      <c r="AA83" s="250">
        <v>0</v>
      </c>
      <c r="AB83" s="182">
        <v>0</v>
      </c>
      <c r="AC83" s="182">
        <v>0</v>
      </c>
      <c r="AD83" s="182">
        <v>0</v>
      </c>
      <c r="AE83" s="182">
        <v>0</v>
      </c>
      <c r="AF83" s="247">
        <v>0</v>
      </c>
      <c r="AG83" s="369">
        <f t="shared" si="10"/>
        <v>15</v>
      </c>
      <c r="AH83" s="191">
        <v>0</v>
      </c>
      <c r="AI83" s="138">
        <v>0</v>
      </c>
      <c r="AJ83" s="121">
        <v>0</v>
      </c>
      <c r="AK83" s="217">
        <v>0</v>
      </c>
      <c r="AL83" s="182">
        <v>0</v>
      </c>
      <c r="AM83" s="182"/>
      <c r="AN83" s="227"/>
      <c r="AO83" s="247"/>
      <c r="AP83" s="250"/>
      <c r="AQ83" s="250"/>
      <c r="AR83" s="250"/>
      <c r="AS83" s="247"/>
      <c r="AT83" s="241">
        <f t="shared" si="11"/>
        <v>0</v>
      </c>
      <c r="AU83" s="367">
        <f t="shared" si="12"/>
        <v>30</v>
      </c>
      <c r="AW83" s="174"/>
    </row>
    <row r="84" spans="2:49" ht="18" customHeight="1">
      <c r="B84" s="118">
        <v>78</v>
      </c>
      <c r="C84" s="119" t="s">
        <v>171</v>
      </c>
      <c r="D84" s="120">
        <v>0</v>
      </c>
      <c r="E84" s="138">
        <v>0</v>
      </c>
      <c r="F84" s="121">
        <v>0</v>
      </c>
      <c r="G84" s="126">
        <v>0</v>
      </c>
      <c r="H84" s="142">
        <v>0</v>
      </c>
      <c r="I84" s="138">
        <v>12</v>
      </c>
      <c r="J84" s="121">
        <v>0</v>
      </c>
      <c r="K84" s="124">
        <v>0</v>
      </c>
      <c r="L84" s="248">
        <v>0</v>
      </c>
      <c r="M84" s="191">
        <v>0</v>
      </c>
      <c r="N84" s="138">
        <v>5</v>
      </c>
      <c r="O84" s="121">
        <v>0</v>
      </c>
      <c r="P84" s="121">
        <v>0</v>
      </c>
      <c r="Q84" s="124">
        <v>0</v>
      </c>
      <c r="R84" s="212">
        <v>12</v>
      </c>
      <c r="S84" s="205">
        <v>0</v>
      </c>
      <c r="T84" s="138">
        <v>0</v>
      </c>
      <c r="U84" s="121">
        <v>5</v>
      </c>
      <c r="V84" s="227">
        <v>0</v>
      </c>
      <c r="W84" s="217">
        <v>0</v>
      </c>
      <c r="X84" s="182">
        <v>0</v>
      </c>
      <c r="Y84" s="182">
        <v>0</v>
      </c>
      <c r="Z84" s="247">
        <v>0</v>
      </c>
      <c r="AA84" s="250">
        <v>0</v>
      </c>
      <c r="AB84" s="182">
        <v>0</v>
      </c>
      <c r="AC84" s="182">
        <v>0</v>
      </c>
      <c r="AD84" s="182">
        <v>0</v>
      </c>
      <c r="AE84" s="182">
        <v>0</v>
      </c>
      <c r="AF84" s="247">
        <v>0</v>
      </c>
      <c r="AG84" s="369">
        <f t="shared" si="10"/>
        <v>5</v>
      </c>
      <c r="AH84" s="205">
        <v>0</v>
      </c>
      <c r="AI84" s="138">
        <v>0</v>
      </c>
      <c r="AJ84" s="121">
        <v>5</v>
      </c>
      <c r="AK84" s="217">
        <v>0</v>
      </c>
      <c r="AL84" s="182">
        <v>0</v>
      </c>
      <c r="AM84" s="182"/>
      <c r="AN84" s="227"/>
      <c r="AO84" s="247"/>
      <c r="AP84" s="250"/>
      <c r="AQ84" s="250"/>
      <c r="AR84" s="250"/>
      <c r="AS84" s="247"/>
      <c r="AT84" s="241">
        <f t="shared" si="11"/>
        <v>5</v>
      </c>
      <c r="AU84" s="367">
        <f t="shared" si="12"/>
        <v>22</v>
      </c>
      <c r="AW84" s="174"/>
    </row>
    <row r="85" spans="2:49" ht="18" customHeight="1">
      <c r="B85" s="118">
        <v>79</v>
      </c>
      <c r="C85" s="113" t="s">
        <v>54</v>
      </c>
      <c r="D85" s="114">
        <v>5</v>
      </c>
      <c r="E85" s="137">
        <v>0</v>
      </c>
      <c r="F85" s="177">
        <v>12</v>
      </c>
      <c r="G85" s="624">
        <v>0</v>
      </c>
      <c r="H85" s="625">
        <v>5</v>
      </c>
      <c r="I85" s="137">
        <v>0</v>
      </c>
      <c r="J85" s="177">
        <v>14</v>
      </c>
      <c r="K85" s="466">
        <v>25</v>
      </c>
      <c r="L85" s="626">
        <v>0</v>
      </c>
      <c r="M85" s="627">
        <v>0</v>
      </c>
      <c r="N85" s="137">
        <v>0</v>
      </c>
      <c r="O85" s="177">
        <v>0</v>
      </c>
      <c r="P85" s="177">
        <v>0</v>
      </c>
      <c r="Q85" s="466">
        <v>0</v>
      </c>
      <c r="R85" s="210">
        <f t="shared" ref="R85:R90" si="13">SUM(D85:Q85)</f>
        <v>61</v>
      </c>
      <c r="S85" s="191">
        <v>15</v>
      </c>
      <c r="T85" s="138">
        <v>0</v>
      </c>
      <c r="U85" s="121">
        <v>0</v>
      </c>
      <c r="V85" s="227">
        <v>5</v>
      </c>
      <c r="W85" s="217">
        <v>5</v>
      </c>
      <c r="X85" s="182">
        <v>0</v>
      </c>
      <c r="Y85" s="182">
        <v>0</v>
      </c>
      <c r="Z85" s="247">
        <v>0</v>
      </c>
      <c r="AA85" s="250">
        <v>0</v>
      </c>
      <c r="AB85" s="182">
        <v>0</v>
      </c>
      <c r="AC85" s="182">
        <v>0</v>
      </c>
      <c r="AD85" s="182">
        <v>0</v>
      </c>
      <c r="AE85" s="182">
        <v>0</v>
      </c>
      <c r="AF85" s="247">
        <v>5</v>
      </c>
      <c r="AG85" s="369">
        <f t="shared" si="10"/>
        <v>30</v>
      </c>
      <c r="AH85" s="191">
        <v>0</v>
      </c>
      <c r="AI85" s="138">
        <v>0</v>
      </c>
      <c r="AJ85" s="121">
        <v>0</v>
      </c>
      <c r="AK85" s="217">
        <v>0</v>
      </c>
      <c r="AL85" s="182">
        <v>0</v>
      </c>
      <c r="AM85" s="182"/>
      <c r="AN85" s="227"/>
      <c r="AO85" s="247"/>
      <c r="AP85" s="250"/>
      <c r="AQ85" s="250"/>
      <c r="AR85" s="250"/>
      <c r="AS85" s="247"/>
      <c r="AT85" s="241">
        <f t="shared" si="11"/>
        <v>0</v>
      </c>
      <c r="AU85" s="367">
        <f t="shared" si="12"/>
        <v>91</v>
      </c>
      <c r="AW85" s="174"/>
    </row>
    <row r="86" spans="2:49" ht="18" customHeight="1">
      <c r="B86" s="118">
        <v>80</v>
      </c>
      <c r="C86" s="119" t="s">
        <v>56</v>
      </c>
      <c r="D86" s="120">
        <v>0</v>
      </c>
      <c r="E86" s="138">
        <v>0</v>
      </c>
      <c r="F86" s="121">
        <v>5</v>
      </c>
      <c r="G86" s="126">
        <v>0</v>
      </c>
      <c r="H86" s="142">
        <v>0</v>
      </c>
      <c r="I86" s="138">
        <v>5</v>
      </c>
      <c r="J86" s="121">
        <v>0</v>
      </c>
      <c r="K86" s="124">
        <v>0</v>
      </c>
      <c r="L86" s="248">
        <v>0</v>
      </c>
      <c r="M86" s="191">
        <v>0</v>
      </c>
      <c r="N86" s="138">
        <v>0</v>
      </c>
      <c r="O86" s="121">
        <v>0</v>
      </c>
      <c r="P86" s="121">
        <v>0</v>
      </c>
      <c r="Q86" s="124">
        <v>0</v>
      </c>
      <c r="R86" s="212">
        <f t="shared" si="13"/>
        <v>10</v>
      </c>
      <c r="S86" s="192">
        <v>0</v>
      </c>
      <c r="T86" s="138">
        <v>5</v>
      </c>
      <c r="U86" s="121">
        <v>5</v>
      </c>
      <c r="V86" s="227">
        <v>0</v>
      </c>
      <c r="W86" s="217">
        <v>0</v>
      </c>
      <c r="X86" s="182">
        <v>5</v>
      </c>
      <c r="Y86" s="182">
        <v>0</v>
      </c>
      <c r="Z86" s="247">
        <v>0</v>
      </c>
      <c r="AA86" s="250">
        <v>0</v>
      </c>
      <c r="AB86" s="182">
        <v>5</v>
      </c>
      <c r="AC86" s="182">
        <v>0</v>
      </c>
      <c r="AD86" s="182">
        <v>0</v>
      </c>
      <c r="AE86" s="182">
        <v>0</v>
      </c>
      <c r="AF86" s="247">
        <v>5</v>
      </c>
      <c r="AG86" s="369">
        <f t="shared" si="10"/>
        <v>25</v>
      </c>
      <c r="AH86" s="192">
        <v>0</v>
      </c>
      <c r="AI86" s="138">
        <v>5</v>
      </c>
      <c r="AJ86" s="121">
        <v>0</v>
      </c>
      <c r="AK86" s="217">
        <v>0</v>
      </c>
      <c r="AL86" s="182">
        <v>0</v>
      </c>
      <c r="AM86" s="182"/>
      <c r="AN86" s="227"/>
      <c r="AO86" s="247"/>
      <c r="AP86" s="250"/>
      <c r="AQ86" s="250"/>
      <c r="AR86" s="250"/>
      <c r="AS86" s="247"/>
      <c r="AT86" s="241">
        <f t="shared" si="11"/>
        <v>5</v>
      </c>
      <c r="AU86" s="367">
        <f t="shared" si="12"/>
        <v>40</v>
      </c>
      <c r="AW86" s="174"/>
    </row>
    <row r="87" spans="2:49" ht="18" customHeight="1">
      <c r="B87" s="118">
        <v>81</v>
      </c>
      <c r="C87" s="119" t="s">
        <v>144</v>
      </c>
      <c r="D87" s="248">
        <v>0</v>
      </c>
      <c r="E87" s="138">
        <v>0</v>
      </c>
      <c r="F87" s="121">
        <v>0</v>
      </c>
      <c r="G87" s="166">
        <v>0</v>
      </c>
      <c r="H87" s="142">
        <v>0</v>
      </c>
      <c r="I87" s="138">
        <v>0</v>
      </c>
      <c r="J87" s="121">
        <v>0</v>
      </c>
      <c r="K87" s="124">
        <v>15</v>
      </c>
      <c r="L87" s="248">
        <v>0</v>
      </c>
      <c r="M87" s="191">
        <v>0</v>
      </c>
      <c r="N87" s="138">
        <v>0</v>
      </c>
      <c r="O87" s="121">
        <v>0</v>
      </c>
      <c r="P87" s="121">
        <v>0</v>
      </c>
      <c r="Q87" s="124">
        <v>0</v>
      </c>
      <c r="R87" s="212">
        <f t="shared" si="13"/>
        <v>15</v>
      </c>
      <c r="S87" s="192">
        <v>0</v>
      </c>
      <c r="T87" s="138">
        <v>0</v>
      </c>
      <c r="U87" s="121">
        <v>0</v>
      </c>
      <c r="V87" s="227">
        <v>5</v>
      </c>
      <c r="W87" s="217">
        <v>0</v>
      </c>
      <c r="X87" s="182">
        <v>0</v>
      </c>
      <c r="Y87" s="182">
        <v>0</v>
      </c>
      <c r="Z87" s="247">
        <v>0</v>
      </c>
      <c r="AA87" s="250">
        <v>0</v>
      </c>
      <c r="AB87" s="182">
        <v>0</v>
      </c>
      <c r="AC87" s="182">
        <v>0</v>
      </c>
      <c r="AD87" s="182">
        <v>0</v>
      </c>
      <c r="AE87" s="182">
        <v>0</v>
      </c>
      <c r="AF87" s="247">
        <v>0</v>
      </c>
      <c r="AG87" s="369">
        <f t="shared" si="10"/>
        <v>5</v>
      </c>
      <c r="AH87" s="192">
        <v>0</v>
      </c>
      <c r="AI87" s="138">
        <v>0</v>
      </c>
      <c r="AJ87" s="121">
        <v>0</v>
      </c>
      <c r="AK87" s="217">
        <v>0</v>
      </c>
      <c r="AL87" s="182">
        <v>0</v>
      </c>
      <c r="AM87" s="182"/>
      <c r="AN87" s="227"/>
      <c r="AO87" s="247"/>
      <c r="AP87" s="250"/>
      <c r="AQ87" s="250"/>
      <c r="AR87" s="250"/>
      <c r="AS87" s="247"/>
      <c r="AT87" s="241">
        <f t="shared" si="11"/>
        <v>0</v>
      </c>
      <c r="AU87" s="367">
        <f t="shared" si="12"/>
        <v>20</v>
      </c>
      <c r="AW87" s="174"/>
    </row>
    <row r="88" spans="2:49" ht="18" customHeight="1">
      <c r="B88" s="118">
        <v>82</v>
      </c>
      <c r="C88" s="119" t="s">
        <v>63</v>
      </c>
      <c r="D88" s="120">
        <v>5</v>
      </c>
      <c r="E88" s="138">
        <v>5</v>
      </c>
      <c r="F88" s="121">
        <v>5</v>
      </c>
      <c r="G88" s="126">
        <v>5</v>
      </c>
      <c r="H88" s="142">
        <v>5</v>
      </c>
      <c r="I88" s="138">
        <v>5</v>
      </c>
      <c r="J88" s="121">
        <v>5</v>
      </c>
      <c r="K88" s="124">
        <v>15</v>
      </c>
      <c r="L88" s="248">
        <v>5</v>
      </c>
      <c r="M88" s="191">
        <v>5</v>
      </c>
      <c r="N88" s="138">
        <v>10</v>
      </c>
      <c r="O88" s="121">
        <v>0</v>
      </c>
      <c r="P88" s="121">
        <v>0</v>
      </c>
      <c r="Q88" s="124">
        <v>5</v>
      </c>
      <c r="R88" s="212">
        <f t="shared" si="13"/>
        <v>75</v>
      </c>
      <c r="S88" s="205">
        <v>0</v>
      </c>
      <c r="T88" s="138">
        <v>0</v>
      </c>
      <c r="U88" s="177">
        <v>0</v>
      </c>
      <c r="V88" s="227">
        <v>0</v>
      </c>
      <c r="W88" s="217">
        <v>5</v>
      </c>
      <c r="X88" s="182">
        <v>5</v>
      </c>
      <c r="Y88" s="182">
        <v>11</v>
      </c>
      <c r="Z88" s="247">
        <v>5</v>
      </c>
      <c r="AA88" s="250">
        <v>5</v>
      </c>
      <c r="AB88" s="182">
        <v>5</v>
      </c>
      <c r="AC88" s="182">
        <v>5</v>
      </c>
      <c r="AD88" s="182">
        <v>0</v>
      </c>
      <c r="AE88" s="182">
        <v>0</v>
      </c>
      <c r="AF88" s="247">
        <v>5</v>
      </c>
      <c r="AG88" s="369">
        <f t="shared" si="10"/>
        <v>46</v>
      </c>
      <c r="AH88" s="205">
        <v>5</v>
      </c>
      <c r="AI88" s="138">
        <v>5</v>
      </c>
      <c r="AJ88" s="177">
        <v>0</v>
      </c>
      <c r="AK88" s="217">
        <v>0</v>
      </c>
      <c r="AL88" s="182">
        <v>0</v>
      </c>
      <c r="AM88" s="182"/>
      <c r="AN88" s="227"/>
      <c r="AO88" s="247"/>
      <c r="AP88" s="250"/>
      <c r="AQ88" s="250"/>
      <c r="AR88" s="250"/>
      <c r="AS88" s="247"/>
      <c r="AT88" s="241">
        <f t="shared" si="11"/>
        <v>10</v>
      </c>
      <c r="AU88" s="367">
        <f t="shared" si="12"/>
        <v>131</v>
      </c>
      <c r="AW88" s="174"/>
    </row>
    <row r="89" spans="2:49" ht="18" customHeight="1">
      <c r="B89" s="118">
        <v>83</v>
      </c>
      <c r="C89" s="113" t="s">
        <v>177</v>
      </c>
      <c r="D89" s="114">
        <v>0</v>
      </c>
      <c r="E89" s="137">
        <v>0</v>
      </c>
      <c r="F89" s="177">
        <v>0</v>
      </c>
      <c r="G89" s="635">
        <v>0</v>
      </c>
      <c r="H89" s="625">
        <v>0</v>
      </c>
      <c r="I89" s="137">
        <v>0</v>
      </c>
      <c r="J89" s="177">
        <v>0</v>
      </c>
      <c r="K89" s="466">
        <v>0</v>
      </c>
      <c r="L89" s="626">
        <v>0</v>
      </c>
      <c r="M89" s="627">
        <v>0</v>
      </c>
      <c r="N89" s="137">
        <v>0</v>
      </c>
      <c r="O89" s="177">
        <v>0</v>
      </c>
      <c r="P89" s="177">
        <v>12</v>
      </c>
      <c r="Q89" s="466">
        <v>0</v>
      </c>
      <c r="R89" s="210">
        <f t="shared" si="13"/>
        <v>12</v>
      </c>
      <c r="S89" s="192">
        <v>5</v>
      </c>
      <c r="T89" s="138">
        <v>0</v>
      </c>
      <c r="U89" s="121">
        <v>0</v>
      </c>
      <c r="V89" s="227">
        <v>5</v>
      </c>
      <c r="W89" s="217">
        <v>0</v>
      </c>
      <c r="X89" s="182">
        <v>0</v>
      </c>
      <c r="Y89" s="182">
        <v>0</v>
      </c>
      <c r="Z89" s="247">
        <v>0</v>
      </c>
      <c r="AA89" s="250">
        <v>0</v>
      </c>
      <c r="AB89" s="182">
        <v>0</v>
      </c>
      <c r="AC89" s="182">
        <v>0</v>
      </c>
      <c r="AD89" s="182">
        <v>0</v>
      </c>
      <c r="AE89" s="182">
        <v>0</v>
      </c>
      <c r="AF89" s="247">
        <v>0</v>
      </c>
      <c r="AG89" s="369">
        <f t="shared" si="10"/>
        <v>10</v>
      </c>
      <c r="AH89" s="192">
        <v>11</v>
      </c>
      <c r="AI89" s="138">
        <v>0</v>
      </c>
      <c r="AJ89" s="121">
        <v>0</v>
      </c>
      <c r="AK89" s="217">
        <v>0</v>
      </c>
      <c r="AL89" s="182">
        <v>0</v>
      </c>
      <c r="AM89" s="182"/>
      <c r="AN89" s="227"/>
      <c r="AO89" s="247"/>
      <c r="AP89" s="250"/>
      <c r="AQ89" s="250"/>
      <c r="AR89" s="250"/>
      <c r="AS89" s="247"/>
      <c r="AT89" s="241">
        <f t="shared" si="11"/>
        <v>11</v>
      </c>
      <c r="AU89" s="367">
        <f t="shared" si="12"/>
        <v>33</v>
      </c>
      <c r="AW89" s="174"/>
    </row>
    <row r="90" spans="2:49" ht="18" customHeight="1">
      <c r="B90" s="118">
        <v>84</v>
      </c>
      <c r="C90" s="119" t="s">
        <v>99</v>
      </c>
      <c r="D90" s="120">
        <v>5</v>
      </c>
      <c r="E90" s="138">
        <v>0</v>
      </c>
      <c r="F90" s="121">
        <v>5</v>
      </c>
      <c r="G90" s="126">
        <v>5</v>
      </c>
      <c r="H90" s="142">
        <v>0</v>
      </c>
      <c r="I90" s="138">
        <v>5</v>
      </c>
      <c r="J90" s="121">
        <v>5</v>
      </c>
      <c r="K90" s="124">
        <v>0</v>
      </c>
      <c r="L90" s="248">
        <v>26</v>
      </c>
      <c r="M90" s="191">
        <v>0</v>
      </c>
      <c r="N90" s="138">
        <v>5</v>
      </c>
      <c r="O90" s="121">
        <v>5</v>
      </c>
      <c r="P90" s="121">
        <v>0</v>
      </c>
      <c r="Q90" s="124">
        <v>0</v>
      </c>
      <c r="R90" s="212">
        <f t="shared" si="13"/>
        <v>61</v>
      </c>
      <c r="S90" s="192">
        <v>0</v>
      </c>
      <c r="T90" s="138">
        <v>0</v>
      </c>
      <c r="U90" s="121">
        <v>0</v>
      </c>
      <c r="V90" s="227">
        <v>0</v>
      </c>
      <c r="W90" s="217">
        <v>5</v>
      </c>
      <c r="X90" s="182">
        <v>5</v>
      </c>
      <c r="Y90" s="182">
        <v>5</v>
      </c>
      <c r="Z90" s="247">
        <v>0</v>
      </c>
      <c r="AA90" s="250">
        <v>5</v>
      </c>
      <c r="AB90" s="182">
        <v>5</v>
      </c>
      <c r="AC90" s="182">
        <v>0</v>
      </c>
      <c r="AD90" s="182">
        <v>0</v>
      </c>
      <c r="AE90" s="182">
        <v>0</v>
      </c>
      <c r="AF90" s="247">
        <v>5</v>
      </c>
      <c r="AG90" s="369">
        <f t="shared" si="10"/>
        <v>30</v>
      </c>
      <c r="AH90" s="192">
        <v>0</v>
      </c>
      <c r="AI90" s="138">
        <v>0</v>
      </c>
      <c r="AJ90" s="121">
        <v>0</v>
      </c>
      <c r="AK90" s="217">
        <v>0</v>
      </c>
      <c r="AL90" s="182">
        <v>0</v>
      </c>
      <c r="AM90" s="182"/>
      <c r="AN90" s="227"/>
      <c r="AO90" s="247"/>
      <c r="AP90" s="250"/>
      <c r="AQ90" s="250"/>
      <c r="AR90" s="250"/>
      <c r="AS90" s="247"/>
      <c r="AT90" s="241">
        <f t="shared" si="11"/>
        <v>0</v>
      </c>
      <c r="AU90" s="367">
        <f t="shared" si="12"/>
        <v>91</v>
      </c>
      <c r="AW90" s="174"/>
    </row>
    <row r="91" spans="2:49" ht="18" customHeight="1">
      <c r="B91" s="118">
        <v>85</v>
      </c>
      <c r="C91" s="616" t="s">
        <v>198</v>
      </c>
      <c r="D91" s="120">
        <v>0</v>
      </c>
      <c r="E91" s="188">
        <v>0</v>
      </c>
      <c r="F91" s="188">
        <v>0</v>
      </c>
      <c r="G91" s="197">
        <v>0</v>
      </c>
      <c r="H91" s="192">
        <v>0</v>
      </c>
      <c r="I91" s="188">
        <v>0</v>
      </c>
      <c r="J91" s="188">
        <v>0</v>
      </c>
      <c r="K91" s="189">
        <v>0</v>
      </c>
      <c r="L91" s="120">
        <v>0</v>
      </c>
      <c r="M91" s="192">
        <v>0</v>
      </c>
      <c r="N91" s="188">
        <v>0</v>
      </c>
      <c r="O91" s="188">
        <v>0</v>
      </c>
      <c r="P91" s="188">
        <v>0</v>
      </c>
      <c r="Q91" s="189">
        <v>0</v>
      </c>
      <c r="R91" s="214">
        <v>0</v>
      </c>
      <c r="S91" s="192">
        <v>0</v>
      </c>
      <c r="T91" s="138">
        <v>0</v>
      </c>
      <c r="U91" s="121">
        <v>0</v>
      </c>
      <c r="V91" s="227">
        <v>0</v>
      </c>
      <c r="W91" s="217">
        <v>5</v>
      </c>
      <c r="X91" s="182">
        <v>0</v>
      </c>
      <c r="Y91" s="182">
        <v>0</v>
      </c>
      <c r="Z91" s="247">
        <v>0</v>
      </c>
      <c r="AA91" s="250">
        <v>0</v>
      </c>
      <c r="AB91" s="121">
        <v>0</v>
      </c>
      <c r="AC91" s="182">
        <v>0</v>
      </c>
      <c r="AD91" s="171">
        <v>0</v>
      </c>
      <c r="AE91" s="182">
        <v>0</v>
      </c>
      <c r="AF91" s="247">
        <v>0</v>
      </c>
      <c r="AG91" s="369">
        <f t="shared" si="10"/>
        <v>5</v>
      </c>
      <c r="AH91" s="192">
        <v>0</v>
      </c>
      <c r="AI91" s="138">
        <v>0</v>
      </c>
      <c r="AJ91" s="121">
        <v>0</v>
      </c>
      <c r="AK91" s="217">
        <v>0</v>
      </c>
      <c r="AL91" s="182">
        <v>0</v>
      </c>
      <c r="AM91" s="182"/>
      <c r="AN91" s="227"/>
      <c r="AO91" s="247"/>
      <c r="AP91" s="250"/>
      <c r="AQ91" s="250"/>
      <c r="AR91" s="250"/>
      <c r="AS91" s="247"/>
      <c r="AT91" s="241">
        <f t="shared" si="11"/>
        <v>0</v>
      </c>
      <c r="AU91" s="367">
        <f t="shared" si="12"/>
        <v>5</v>
      </c>
      <c r="AW91" s="174"/>
    </row>
    <row r="92" spans="2:49" ht="18" customHeight="1">
      <c r="B92" s="118">
        <v>86</v>
      </c>
      <c r="C92" s="614" t="s">
        <v>126</v>
      </c>
      <c r="D92" s="120">
        <v>0</v>
      </c>
      <c r="E92" s="138">
        <v>0</v>
      </c>
      <c r="F92" s="121">
        <v>0</v>
      </c>
      <c r="G92" s="166">
        <v>0</v>
      </c>
      <c r="H92" s="142">
        <v>0</v>
      </c>
      <c r="I92" s="138">
        <v>0</v>
      </c>
      <c r="J92" s="121">
        <v>0</v>
      </c>
      <c r="K92" s="124">
        <v>29</v>
      </c>
      <c r="L92" s="248">
        <v>10</v>
      </c>
      <c r="M92" s="191">
        <v>0</v>
      </c>
      <c r="N92" s="138">
        <v>0</v>
      </c>
      <c r="O92" s="121">
        <v>0</v>
      </c>
      <c r="P92" s="121">
        <v>0</v>
      </c>
      <c r="Q92" s="124">
        <v>0</v>
      </c>
      <c r="R92" s="212">
        <f t="shared" ref="R92:R133" si="14">SUM(D92:Q92)</f>
        <v>39</v>
      </c>
      <c r="S92" s="192">
        <v>0</v>
      </c>
      <c r="T92" s="138">
        <v>0</v>
      </c>
      <c r="U92" s="121">
        <v>0</v>
      </c>
      <c r="V92" s="227">
        <v>0</v>
      </c>
      <c r="W92" s="217">
        <v>0</v>
      </c>
      <c r="X92" s="182">
        <v>5</v>
      </c>
      <c r="Y92" s="182">
        <v>0</v>
      </c>
      <c r="Z92" s="247">
        <v>5</v>
      </c>
      <c r="AA92" s="250">
        <v>0</v>
      </c>
      <c r="AB92" s="182">
        <v>0</v>
      </c>
      <c r="AC92" s="182">
        <v>0</v>
      </c>
      <c r="AD92" s="182">
        <v>0</v>
      </c>
      <c r="AE92" s="182">
        <v>0</v>
      </c>
      <c r="AF92" s="247">
        <v>0</v>
      </c>
      <c r="AG92" s="369">
        <f t="shared" si="10"/>
        <v>10</v>
      </c>
      <c r="AH92" s="192">
        <v>0</v>
      </c>
      <c r="AI92" s="138">
        <v>0</v>
      </c>
      <c r="AJ92" s="121">
        <v>0</v>
      </c>
      <c r="AK92" s="217">
        <v>0</v>
      </c>
      <c r="AL92" s="182">
        <v>0</v>
      </c>
      <c r="AM92" s="182"/>
      <c r="AN92" s="227"/>
      <c r="AO92" s="247"/>
      <c r="AP92" s="250"/>
      <c r="AQ92" s="250"/>
      <c r="AR92" s="250"/>
      <c r="AS92" s="247"/>
      <c r="AT92" s="241">
        <f t="shared" si="11"/>
        <v>0</v>
      </c>
      <c r="AU92" s="367">
        <f t="shared" si="12"/>
        <v>49</v>
      </c>
      <c r="AW92" s="174"/>
    </row>
    <row r="93" spans="2:49" ht="18" customHeight="1">
      <c r="B93" s="118">
        <v>87</v>
      </c>
      <c r="C93" s="125" t="s">
        <v>131</v>
      </c>
      <c r="D93" s="248">
        <v>0</v>
      </c>
      <c r="E93" s="138">
        <v>0</v>
      </c>
      <c r="F93" s="121">
        <v>0</v>
      </c>
      <c r="G93" s="126">
        <v>0</v>
      </c>
      <c r="H93" s="142">
        <v>0</v>
      </c>
      <c r="I93" s="138">
        <v>0</v>
      </c>
      <c r="J93" s="121">
        <v>0</v>
      </c>
      <c r="K93" s="124">
        <v>27</v>
      </c>
      <c r="L93" s="248">
        <v>5</v>
      </c>
      <c r="M93" s="191">
        <v>0</v>
      </c>
      <c r="N93" s="138">
        <v>0</v>
      </c>
      <c r="O93" s="121">
        <v>0</v>
      </c>
      <c r="P93" s="121">
        <v>0</v>
      </c>
      <c r="Q93" s="124">
        <v>0</v>
      </c>
      <c r="R93" s="212">
        <f t="shared" si="14"/>
        <v>32</v>
      </c>
      <c r="S93" s="192">
        <v>0</v>
      </c>
      <c r="T93" s="138">
        <v>0</v>
      </c>
      <c r="U93" s="121">
        <v>0</v>
      </c>
      <c r="V93" s="227">
        <v>0</v>
      </c>
      <c r="W93" s="217">
        <v>0</v>
      </c>
      <c r="X93" s="182">
        <v>0</v>
      </c>
      <c r="Y93" s="182">
        <v>0</v>
      </c>
      <c r="Z93" s="247">
        <v>0</v>
      </c>
      <c r="AA93" s="250">
        <v>0</v>
      </c>
      <c r="AB93" s="182">
        <v>5</v>
      </c>
      <c r="AC93" s="182">
        <v>0</v>
      </c>
      <c r="AD93" s="182">
        <v>0</v>
      </c>
      <c r="AE93" s="182">
        <v>0</v>
      </c>
      <c r="AF93" s="247">
        <v>0</v>
      </c>
      <c r="AG93" s="369">
        <f t="shared" si="10"/>
        <v>5</v>
      </c>
      <c r="AH93" s="192">
        <v>0</v>
      </c>
      <c r="AI93" s="138">
        <v>0</v>
      </c>
      <c r="AJ93" s="121">
        <v>0</v>
      </c>
      <c r="AK93" s="217">
        <v>0</v>
      </c>
      <c r="AL93" s="182">
        <v>0</v>
      </c>
      <c r="AM93" s="182"/>
      <c r="AN93" s="227"/>
      <c r="AO93" s="247"/>
      <c r="AP93" s="250"/>
      <c r="AQ93" s="250"/>
      <c r="AR93" s="250"/>
      <c r="AS93" s="247"/>
      <c r="AT93" s="241">
        <f t="shared" si="11"/>
        <v>0</v>
      </c>
      <c r="AU93" s="367">
        <f t="shared" si="12"/>
        <v>37</v>
      </c>
      <c r="AW93" s="174"/>
    </row>
    <row r="94" spans="2:49" ht="18" customHeight="1">
      <c r="B94" s="118">
        <v>88</v>
      </c>
      <c r="C94" s="614" t="s">
        <v>153</v>
      </c>
      <c r="D94" s="248">
        <v>0</v>
      </c>
      <c r="E94" s="138">
        <v>0</v>
      </c>
      <c r="F94" s="121">
        <v>0</v>
      </c>
      <c r="G94" s="126">
        <v>0</v>
      </c>
      <c r="H94" s="142">
        <v>5</v>
      </c>
      <c r="I94" s="138">
        <v>0</v>
      </c>
      <c r="J94" s="121">
        <v>0</v>
      </c>
      <c r="K94" s="124">
        <v>0</v>
      </c>
      <c r="L94" s="248">
        <v>5</v>
      </c>
      <c r="M94" s="191">
        <v>0</v>
      </c>
      <c r="N94" s="138">
        <v>5</v>
      </c>
      <c r="O94" s="121">
        <v>0</v>
      </c>
      <c r="P94" s="121">
        <v>0</v>
      </c>
      <c r="Q94" s="124">
        <v>0</v>
      </c>
      <c r="R94" s="212">
        <f t="shared" si="14"/>
        <v>15</v>
      </c>
      <c r="S94" s="206">
        <v>0</v>
      </c>
      <c r="T94" s="138">
        <v>5</v>
      </c>
      <c r="U94" s="121">
        <v>0</v>
      </c>
      <c r="V94" s="227">
        <v>5</v>
      </c>
      <c r="W94" s="217">
        <v>0</v>
      </c>
      <c r="X94" s="182">
        <v>0</v>
      </c>
      <c r="Y94" s="182">
        <v>0</v>
      </c>
      <c r="Z94" s="247">
        <v>5</v>
      </c>
      <c r="AA94" s="250">
        <v>0</v>
      </c>
      <c r="AB94" s="182">
        <v>5</v>
      </c>
      <c r="AC94" s="182">
        <v>0</v>
      </c>
      <c r="AD94" s="182">
        <v>0</v>
      </c>
      <c r="AE94" s="182">
        <v>0</v>
      </c>
      <c r="AF94" s="247">
        <v>0</v>
      </c>
      <c r="AG94" s="369">
        <f t="shared" si="10"/>
        <v>20</v>
      </c>
      <c r="AH94" s="206">
        <v>0</v>
      </c>
      <c r="AI94" s="138">
        <v>0</v>
      </c>
      <c r="AJ94" s="121">
        <v>0</v>
      </c>
      <c r="AK94" s="217">
        <v>0</v>
      </c>
      <c r="AL94" s="182">
        <v>0</v>
      </c>
      <c r="AM94" s="182"/>
      <c r="AN94" s="227"/>
      <c r="AO94" s="247"/>
      <c r="AP94" s="250"/>
      <c r="AQ94" s="250"/>
      <c r="AR94" s="250"/>
      <c r="AS94" s="247"/>
      <c r="AT94" s="241">
        <f t="shared" si="11"/>
        <v>0</v>
      </c>
      <c r="AU94" s="367">
        <f t="shared" si="12"/>
        <v>35</v>
      </c>
      <c r="AW94" s="174"/>
    </row>
    <row r="95" spans="2:49" ht="18" customHeight="1">
      <c r="B95" s="118">
        <v>89</v>
      </c>
      <c r="C95" s="127" t="s">
        <v>93</v>
      </c>
      <c r="D95" s="128">
        <v>0</v>
      </c>
      <c r="E95" s="138">
        <v>0</v>
      </c>
      <c r="F95" s="163">
        <v>5</v>
      </c>
      <c r="G95" s="166">
        <v>0</v>
      </c>
      <c r="H95" s="362">
        <v>5</v>
      </c>
      <c r="I95" s="143">
        <v>0</v>
      </c>
      <c r="J95" s="163">
        <v>0</v>
      </c>
      <c r="K95" s="360">
        <v>22</v>
      </c>
      <c r="L95" s="632">
        <v>5</v>
      </c>
      <c r="M95" s="191">
        <v>0</v>
      </c>
      <c r="N95" s="143">
        <v>0</v>
      </c>
      <c r="O95" s="163">
        <v>0</v>
      </c>
      <c r="P95" s="163">
        <v>0</v>
      </c>
      <c r="Q95" s="360">
        <v>0</v>
      </c>
      <c r="R95" s="213">
        <f t="shared" si="14"/>
        <v>37</v>
      </c>
      <c r="S95" s="192">
        <v>0</v>
      </c>
      <c r="T95" s="138">
        <v>0</v>
      </c>
      <c r="U95" s="121">
        <v>13</v>
      </c>
      <c r="V95" s="227">
        <v>0</v>
      </c>
      <c r="W95" s="217">
        <v>0</v>
      </c>
      <c r="X95" s="182">
        <v>0</v>
      </c>
      <c r="Y95" s="182">
        <v>0</v>
      </c>
      <c r="Z95" s="247">
        <v>15</v>
      </c>
      <c r="AA95" s="250">
        <v>0</v>
      </c>
      <c r="AB95" s="182">
        <v>5</v>
      </c>
      <c r="AC95" s="182">
        <v>0</v>
      </c>
      <c r="AD95" s="182">
        <v>0</v>
      </c>
      <c r="AE95" s="182">
        <v>0</v>
      </c>
      <c r="AF95" s="247">
        <v>0</v>
      </c>
      <c r="AG95" s="369">
        <f t="shared" si="10"/>
        <v>33</v>
      </c>
      <c r="AH95" s="192">
        <v>0</v>
      </c>
      <c r="AI95" s="138">
        <v>0</v>
      </c>
      <c r="AJ95" s="121">
        <v>0</v>
      </c>
      <c r="AK95" s="217">
        <v>0</v>
      </c>
      <c r="AL95" s="182">
        <v>0</v>
      </c>
      <c r="AM95" s="182"/>
      <c r="AN95" s="227"/>
      <c r="AO95" s="247"/>
      <c r="AP95" s="250"/>
      <c r="AQ95" s="250"/>
      <c r="AR95" s="250"/>
      <c r="AS95" s="247"/>
      <c r="AT95" s="241">
        <f t="shared" si="11"/>
        <v>0</v>
      </c>
      <c r="AU95" s="367">
        <f t="shared" si="12"/>
        <v>70</v>
      </c>
      <c r="AW95" s="174"/>
    </row>
    <row r="96" spans="2:49" ht="18" customHeight="1">
      <c r="B96" s="118">
        <v>90</v>
      </c>
      <c r="C96" s="119" t="s">
        <v>100</v>
      </c>
      <c r="D96" s="120">
        <v>0</v>
      </c>
      <c r="E96" s="138">
        <v>14</v>
      </c>
      <c r="F96" s="121">
        <v>0</v>
      </c>
      <c r="G96" s="126">
        <v>0</v>
      </c>
      <c r="H96" s="142">
        <v>5</v>
      </c>
      <c r="I96" s="138">
        <v>0</v>
      </c>
      <c r="J96" s="121">
        <v>0</v>
      </c>
      <c r="K96" s="124">
        <v>0</v>
      </c>
      <c r="L96" s="248">
        <v>24</v>
      </c>
      <c r="M96" s="191">
        <v>0</v>
      </c>
      <c r="N96" s="138">
        <v>0</v>
      </c>
      <c r="O96" s="121">
        <v>0</v>
      </c>
      <c r="P96" s="121">
        <v>0</v>
      </c>
      <c r="Q96" s="124">
        <v>0</v>
      </c>
      <c r="R96" s="213">
        <f t="shared" si="14"/>
        <v>43</v>
      </c>
      <c r="S96" s="192">
        <v>5</v>
      </c>
      <c r="T96" s="138">
        <v>0</v>
      </c>
      <c r="U96" s="121">
        <v>0</v>
      </c>
      <c r="V96" s="227">
        <v>5</v>
      </c>
      <c r="W96" s="217">
        <v>0</v>
      </c>
      <c r="X96" s="182">
        <v>0</v>
      </c>
      <c r="Y96" s="182">
        <v>12</v>
      </c>
      <c r="Z96" s="247">
        <v>5</v>
      </c>
      <c r="AA96" s="250">
        <v>5</v>
      </c>
      <c r="AB96" s="182">
        <v>0</v>
      </c>
      <c r="AC96" s="182">
        <v>0</v>
      </c>
      <c r="AD96" s="182">
        <v>0</v>
      </c>
      <c r="AE96" s="182">
        <v>0</v>
      </c>
      <c r="AF96" s="247">
        <v>5</v>
      </c>
      <c r="AG96" s="369">
        <f t="shared" si="10"/>
        <v>37</v>
      </c>
      <c r="AH96" s="192">
        <v>5</v>
      </c>
      <c r="AI96" s="138">
        <v>8</v>
      </c>
      <c r="AJ96" s="121">
        <v>0</v>
      </c>
      <c r="AK96" s="217">
        <v>0</v>
      </c>
      <c r="AL96" s="182">
        <v>0</v>
      </c>
      <c r="AM96" s="182"/>
      <c r="AN96" s="227"/>
      <c r="AO96" s="247"/>
      <c r="AP96" s="250"/>
      <c r="AQ96" s="250"/>
      <c r="AR96" s="250"/>
      <c r="AS96" s="247"/>
      <c r="AT96" s="241">
        <f t="shared" si="11"/>
        <v>13</v>
      </c>
      <c r="AU96" s="367">
        <f t="shared" si="12"/>
        <v>93</v>
      </c>
      <c r="AW96" s="174"/>
    </row>
    <row r="97" spans="2:49" ht="18" customHeight="1">
      <c r="B97" s="118">
        <v>91</v>
      </c>
      <c r="C97" s="119" t="s">
        <v>70</v>
      </c>
      <c r="D97" s="120">
        <v>5</v>
      </c>
      <c r="E97" s="138">
        <v>5</v>
      </c>
      <c r="F97" s="121">
        <v>10</v>
      </c>
      <c r="G97" s="126">
        <v>0</v>
      </c>
      <c r="H97" s="142">
        <v>5</v>
      </c>
      <c r="I97" s="138">
        <v>0</v>
      </c>
      <c r="J97" s="121">
        <v>0</v>
      </c>
      <c r="K97" s="124">
        <v>0</v>
      </c>
      <c r="L97" s="248">
        <v>10</v>
      </c>
      <c r="M97" s="191">
        <v>0</v>
      </c>
      <c r="N97" s="138">
        <v>0</v>
      </c>
      <c r="O97" s="121">
        <v>0</v>
      </c>
      <c r="P97" s="121">
        <v>0</v>
      </c>
      <c r="Q97" s="124">
        <v>5</v>
      </c>
      <c r="R97" s="213">
        <f t="shared" si="14"/>
        <v>40</v>
      </c>
      <c r="S97" s="192">
        <v>5</v>
      </c>
      <c r="T97" s="138">
        <v>0</v>
      </c>
      <c r="U97" s="121">
        <v>0</v>
      </c>
      <c r="V97" s="227">
        <v>0</v>
      </c>
      <c r="W97" s="217">
        <v>5</v>
      </c>
      <c r="X97" s="182">
        <v>5</v>
      </c>
      <c r="Y97" s="182">
        <v>5</v>
      </c>
      <c r="Z97" s="247">
        <v>0</v>
      </c>
      <c r="AA97" s="250">
        <v>5</v>
      </c>
      <c r="AB97" s="182">
        <v>0</v>
      </c>
      <c r="AC97" s="182">
        <v>0</v>
      </c>
      <c r="AD97" s="182">
        <v>5</v>
      </c>
      <c r="AE97" s="182">
        <v>0</v>
      </c>
      <c r="AF97" s="247">
        <v>5</v>
      </c>
      <c r="AG97" s="369">
        <f t="shared" si="10"/>
        <v>35</v>
      </c>
      <c r="AH97" s="192">
        <v>0</v>
      </c>
      <c r="AI97" s="138">
        <v>5</v>
      </c>
      <c r="AJ97" s="121">
        <v>0</v>
      </c>
      <c r="AK97" s="217">
        <v>0</v>
      </c>
      <c r="AL97" s="182">
        <v>11</v>
      </c>
      <c r="AM97" s="182"/>
      <c r="AN97" s="227"/>
      <c r="AO97" s="247"/>
      <c r="AP97" s="250"/>
      <c r="AQ97" s="250"/>
      <c r="AR97" s="250"/>
      <c r="AS97" s="247"/>
      <c r="AT97" s="241">
        <f t="shared" si="11"/>
        <v>16</v>
      </c>
      <c r="AU97" s="367">
        <f t="shared" si="12"/>
        <v>91</v>
      </c>
      <c r="AW97" s="174"/>
    </row>
    <row r="98" spans="2:49" ht="18" customHeight="1">
      <c r="B98" s="118">
        <v>92</v>
      </c>
      <c r="C98" s="257" t="s">
        <v>43</v>
      </c>
      <c r="D98" s="258">
        <v>0</v>
      </c>
      <c r="E98" s="259">
        <v>5</v>
      </c>
      <c r="F98" s="259">
        <v>0</v>
      </c>
      <c r="G98" s="628">
        <v>5</v>
      </c>
      <c r="H98" s="629">
        <v>0</v>
      </c>
      <c r="I98" s="259">
        <v>10</v>
      </c>
      <c r="J98" s="259">
        <v>5</v>
      </c>
      <c r="K98" s="630">
        <v>0</v>
      </c>
      <c r="L98" s="631">
        <v>0</v>
      </c>
      <c r="M98" s="629">
        <v>5</v>
      </c>
      <c r="N98" s="259">
        <v>5</v>
      </c>
      <c r="O98" s="259">
        <v>5</v>
      </c>
      <c r="P98" s="259">
        <v>0</v>
      </c>
      <c r="Q98" s="630">
        <v>0</v>
      </c>
      <c r="R98" s="213">
        <f t="shared" si="14"/>
        <v>40</v>
      </c>
      <c r="S98" s="260">
        <v>14</v>
      </c>
      <c r="T98" s="259">
        <v>0</v>
      </c>
      <c r="U98" s="259">
        <v>0</v>
      </c>
      <c r="V98" s="261">
        <v>5</v>
      </c>
      <c r="W98" s="262">
        <v>0</v>
      </c>
      <c r="X98" s="263">
        <v>0</v>
      </c>
      <c r="Y98" s="263">
        <v>5</v>
      </c>
      <c r="Z98" s="264">
        <v>0</v>
      </c>
      <c r="AA98" s="265">
        <v>0</v>
      </c>
      <c r="AB98" s="263">
        <v>0</v>
      </c>
      <c r="AC98" s="182">
        <v>0</v>
      </c>
      <c r="AD98" s="263">
        <v>5</v>
      </c>
      <c r="AE98" s="263">
        <v>0</v>
      </c>
      <c r="AF98" s="264">
        <v>5</v>
      </c>
      <c r="AG98" s="369">
        <f t="shared" si="10"/>
        <v>34</v>
      </c>
      <c r="AH98" s="260">
        <v>5</v>
      </c>
      <c r="AI98" s="259">
        <v>0</v>
      </c>
      <c r="AJ98" s="259">
        <v>0</v>
      </c>
      <c r="AK98" s="217">
        <v>0</v>
      </c>
      <c r="AL98" s="263">
        <v>0</v>
      </c>
      <c r="AM98" s="263"/>
      <c r="AN98" s="261"/>
      <c r="AO98" s="264"/>
      <c r="AP98" s="265"/>
      <c r="AQ98" s="265"/>
      <c r="AR98" s="265"/>
      <c r="AS98" s="247"/>
      <c r="AT98" s="241">
        <f t="shared" si="11"/>
        <v>5</v>
      </c>
      <c r="AU98" s="367">
        <f t="shared" si="12"/>
        <v>79</v>
      </c>
      <c r="AW98" s="174"/>
    </row>
    <row r="99" spans="2:49" ht="18" customHeight="1">
      <c r="B99" s="118">
        <v>93</v>
      </c>
      <c r="C99" s="614" t="s">
        <v>47</v>
      </c>
      <c r="D99" s="248">
        <v>0</v>
      </c>
      <c r="E99" s="138">
        <v>0</v>
      </c>
      <c r="F99" s="121">
        <v>0</v>
      </c>
      <c r="G99" s="126">
        <v>5</v>
      </c>
      <c r="H99" s="142">
        <v>0</v>
      </c>
      <c r="I99" s="138">
        <v>0</v>
      </c>
      <c r="J99" s="121">
        <v>5</v>
      </c>
      <c r="K99" s="124">
        <v>15</v>
      </c>
      <c r="L99" s="248">
        <v>0</v>
      </c>
      <c r="M99" s="191">
        <v>0</v>
      </c>
      <c r="N99" s="138">
        <v>0</v>
      </c>
      <c r="O99" s="121">
        <v>0</v>
      </c>
      <c r="P99" s="121">
        <v>0</v>
      </c>
      <c r="Q99" s="124">
        <v>0</v>
      </c>
      <c r="R99" s="212">
        <f t="shared" si="14"/>
        <v>25</v>
      </c>
      <c r="S99" s="627">
        <v>0</v>
      </c>
      <c r="T99" s="138">
        <v>0</v>
      </c>
      <c r="U99" s="121">
        <v>0</v>
      </c>
      <c r="V99" s="227">
        <v>0</v>
      </c>
      <c r="W99" s="217">
        <v>0</v>
      </c>
      <c r="X99" s="182">
        <v>0</v>
      </c>
      <c r="Y99" s="182">
        <v>0</v>
      </c>
      <c r="Z99" s="247">
        <v>0</v>
      </c>
      <c r="AA99" s="250">
        <v>0</v>
      </c>
      <c r="AB99" s="182">
        <v>0</v>
      </c>
      <c r="AC99" s="182">
        <v>0</v>
      </c>
      <c r="AD99" s="182">
        <v>0</v>
      </c>
      <c r="AE99" s="182">
        <v>0</v>
      </c>
      <c r="AF99" s="247">
        <v>0</v>
      </c>
      <c r="AG99" s="369">
        <f t="shared" si="10"/>
        <v>0</v>
      </c>
      <c r="AH99" s="627">
        <v>0</v>
      </c>
      <c r="AI99" s="138">
        <v>0</v>
      </c>
      <c r="AJ99" s="121">
        <v>5</v>
      </c>
      <c r="AK99" s="217">
        <v>0</v>
      </c>
      <c r="AL99" s="182">
        <v>0</v>
      </c>
      <c r="AM99" s="182"/>
      <c r="AN99" s="227"/>
      <c r="AO99" s="247"/>
      <c r="AP99" s="250"/>
      <c r="AQ99" s="250"/>
      <c r="AR99" s="250"/>
      <c r="AS99" s="247"/>
      <c r="AT99" s="241">
        <f t="shared" si="11"/>
        <v>5</v>
      </c>
      <c r="AU99" s="367">
        <f t="shared" si="12"/>
        <v>30</v>
      </c>
      <c r="AW99" s="174"/>
    </row>
    <row r="100" spans="2:49" ht="18" customHeight="1">
      <c r="B100" s="118">
        <v>94</v>
      </c>
      <c r="C100" s="641" t="s">
        <v>96</v>
      </c>
      <c r="D100" s="626">
        <v>0</v>
      </c>
      <c r="E100" s="138">
        <v>0</v>
      </c>
      <c r="F100" s="177">
        <v>0</v>
      </c>
      <c r="G100" s="624">
        <v>0</v>
      </c>
      <c r="H100" s="625">
        <v>0</v>
      </c>
      <c r="I100" s="138">
        <v>0</v>
      </c>
      <c r="J100" s="177">
        <v>0</v>
      </c>
      <c r="K100" s="466">
        <v>0</v>
      </c>
      <c r="L100" s="626">
        <v>24</v>
      </c>
      <c r="M100" s="191">
        <v>0</v>
      </c>
      <c r="N100" s="137">
        <v>0</v>
      </c>
      <c r="O100" s="177">
        <v>14</v>
      </c>
      <c r="P100" s="177">
        <v>0</v>
      </c>
      <c r="Q100" s="466">
        <v>0</v>
      </c>
      <c r="R100" s="212">
        <f t="shared" si="14"/>
        <v>38</v>
      </c>
      <c r="S100" s="373">
        <v>5</v>
      </c>
      <c r="T100" s="138">
        <v>0</v>
      </c>
      <c r="U100" s="121">
        <v>0</v>
      </c>
      <c r="V100" s="227">
        <v>0</v>
      </c>
      <c r="W100" s="217">
        <v>0</v>
      </c>
      <c r="X100" s="182">
        <v>0</v>
      </c>
      <c r="Y100" s="182">
        <v>0</v>
      </c>
      <c r="Z100" s="247">
        <v>0</v>
      </c>
      <c r="AA100" s="250">
        <v>0</v>
      </c>
      <c r="AB100" s="182">
        <v>0</v>
      </c>
      <c r="AC100" s="182">
        <v>0</v>
      </c>
      <c r="AD100" s="182">
        <v>5</v>
      </c>
      <c r="AE100" s="182">
        <v>0</v>
      </c>
      <c r="AF100" s="247">
        <v>0</v>
      </c>
      <c r="AG100" s="369">
        <f t="shared" si="10"/>
        <v>10</v>
      </c>
      <c r="AH100" s="373">
        <v>5</v>
      </c>
      <c r="AI100" s="138">
        <v>0</v>
      </c>
      <c r="AJ100" s="121">
        <v>0</v>
      </c>
      <c r="AK100" s="217">
        <v>0</v>
      </c>
      <c r="AL100" s="182">
        <v>0</v>
      </c>
      <c r="AM100" s="182"/>
      <c r="AN100" s="227"/>
      <c r="AO100" s="247"/>
      <c r="AP100" s="250"/>
      <c r="AQ100" s="250"/>
      <c r="AR100" s="250"/>
      <c r="AS100" s="247"/>
      <c r="AT100" s="241">
        <f t="shared" si="11"/>
        <v>5</v>
      </c>
      <c r="AU100" s="367">
        <f t="shared" si="12"/>
        <v>53</v>
      </c>
      <c r="AW100" s="174"/>
    </row>
    <row r="101" spans="2:49" ht="18" customHeight="1">
      <c r="B101" s="118">
        <v>95</v>
      </c>
      <c r="C101" s="113" t="s">
        <v>173</v>
      </c>
      <c r="D101" s="164">
        <v>0</v>
      </c>
      <c r="E101" s="138">
        <v>0</v>
      </c>
      <c r="F101" s="121">
        <v>0</v>
      </c>
      <c r="G101" s="126">
        <v>0</v>
      </c>
      <c r="H101" s="142">
        <v>0</v>
      </c>
      <c r="I101" s="138">
        <v>5</v>
      </c>
      <c r="J101" s="121">
        <v>0</v>
      </c>
      <c r="K101" s="124">
        <v>0</v>
      </c>
      <c r="L101" s="248">
        <v>0</v>
      </c>
      <c r="M101" s="121">
        <v>0</v>
      </c>
      <c r="N101" s="625">
        <v>0</v>
      </c>
      <c r="O101" s="177">
        <v>0</v>
      </c>
      <c r="P101" s="177">
        <v>0</v>
      </c>
      <c r="Q101" s="466">
        <v>5</v>
      </c>
      <c r="R101" s="212">
        <f t="shared" si="14"/>
        <v>10</v>
      </c>
      <c r="S101" s="192">
        <v>0</v>
      </c>
      <c r="T101" s="138">
        <v>0</v>
      </c>
      <c r="U101" s="121">
        <v>0</v>
      </c>
      <c r="V101" s="227">
        <v>0</v>
      </c>
      <c r="W101" s="217">
        <v>0</v>
      </c>
      <c r="X101" s="182">
        <v>0</v>
      </c>
      <c r="Y101" s="182">
        <v>0</v>
      </c>
      <c r="Z101" s="247">
        <v>0</v>
      </c>
      <c r="AA101" s="250">
        <v>0</v>
      </c>
      <c r="AB101" s="182">
        <v>0</v>
      </c>
      <c r="AC101" s="182">
        <v>0</v>
      </c>
      <c r="AD101" s="182">
        <v>0</v>
      </c>
      <c r="AE101" s="182">
        <v>0</v>
      </c>
      <c r="AF101" s="247">
        <v>10</v>
      </c>
      <c r="AG101" s="369">
        <f t="shared" si="10"/>
        <v>10</v>
      </c>
      <c r="AH101" s="192">
        <v>0</v>
      </c>
      <c r="AI101" s="138">
        <v>0</v>
      </c>
      <c r="AJ101" s="121">
        <v>5</v>
      </c>
      <c r="AK101" s="217">
        <v>0</v>
      </c>
      <c r="AL101" s="182">
        <v>0</v>
      </c>
      <c r="AM101" s="182"/>
      <c r="AN101" s="227"/>
      <c r="AO101" s="247"/>
      <c r="AP101" s="250"/>
      <c r="AQ101" s="250"/>
      <c r="AR101" s="250"/>
      <c r="AS101" s="247"/>
      <c r="AT101" s="241">
        <f t="shared" si="11"/>
        <v>5</v>
      </c>
      <c r="AU101" s="367">
        <f t="shared" si="12"/>
        <v>25</v>
      </c>
      <c r="AW101" s="174"/>
    </row>
    <row r="102" spans="2:49" ht="18" customHeight="1">
      <c r="B102" s="118">
        <v>96</v>
      </c>
      <c r="C102" s="119" t="s">
        <v>135</v>
      </c>
      <c r="D102" s="248">
        <v>0</v>
      </c>
      <c r="E102" s="138">
        <v>0</v>
      </c>
      <c r="F102" s="121">
        <v>0</v>
      </c>
      <c r="G102" s="126">
        <v>0</v>
      </c>
      <c r="H102" s="142">
        <v>0</v>
      </c>
      <c r="I102" s="138">
        <v>0</v>
      </c>
      <c r="J102" s="121">
        <v>0</v>
      </c>
      <c r="K102" s="124">
        <v>0</v>
      </c>
      <c r="L102" s="248">
        <v>28</v>
      </c>
      <c r="M102" s="191">
        <v>0</v>
      </c>
      <c r="N102" s="138">
        <v>0</v>
      </c>
      <c r="O102" s="121">
        <v>0</v>
      </c>
      <c r="P102" s="121">
        <v>0</v>
      </c>
      <c r="Q102" s="124">
        <v>0</v>
      </c>
      <c r="R102" s="213">
        <f t="shared" si="14"/>
        <v>28</v>
      </c>
      <c r="S102" s="192">
        <v>0</v>
      </c>
      <c r="T102" s="138">
        <v>5</v>
      </c>
      <c r="U102" s="138">
        <v>0</v>
      </c>
      <c r="V102" s="227">
        <v>0</v>
      </c>
      <c r="W102" s="217">
        <v>0</v>
      </c>
      <c r="X102" s="182">
        <v>0</v>
      </c>
      <c r="Y102" s="182">
        <v>0</v>
      </c>
      <c r="Z102" s="247">
        <v>0</v>
      </c>
      <c r="AA102" s="250">
        <v>0</v>
      </c>
      <c r="AB102" s="182">
        <v>0</v>
      </c>
      <c r="AC102" s="182">
        <v>0</v>
      </c>
      <c r="AD102" s="182">
        <v>0</v>
      </c>
      <c r="AE102" s="182">
        <v>0</v>
      </c>
      <c r="AF102" s="247">
        <v>0</v>
      </c>
      <c r="AG102" s="369">
        <f t="shared" si="10"/>
        <v>5</v>
      </c>
      <c r="AH102" s="192">
        <v>0</v>
      </c>
      <c r="AI102" s="138">
        <v>0</v>
      </c>
      <c r="AJ102" s="138">
        <v>0</v>
      </c>
      <c r="AK102" s="217">
        <v>0</v>
      </c>
      <c r="AL102" s="182">
        <v>0</v>
      </c>
      <c r="AM102" s="182"/>
      <c r="AN102" s="227"/>
      <c r="AO102" s="247"/>
      <c r="AP102" s="250"/>
      <c r="AQ102" s="250"/>
      <c r="AR102" s="250"/>
      <c r="AS102" s="247"/>
      <c r="AT102" s="241">
        <f t="shared" si="11"/>
        <v>0</v>
      </c>
      <c r="AU102" s="367">
        <f t="shared" si="12"/>
        <v>33</v>
      </c>
      <c r="AW102" s="174"/>
    </row>
    <row r="103" spans="2:49" ht="18" customHeight="1">
      <c r="B103" s="118">
        <v>97</v>
      </c>
      <c r="C103" s="614" t="s">
        <v>88</v>
      </c>
      <c r="D103" s="248">
        <v>0</v>
      </c>
      <c r="E103" s="138">
        <v>0</v>
      </c>
      <c r="F103" s="121">
        <v>0</v>
      </c>
      <c r="G103" s="126">
        <v>0</v>
      </c>
      <c r="H103" s="142">
        <v>11</v>
      </c>
      <c r="I103" s="138">
        <v>0</v>
      </c>
      <c r="J103" s="121">
        <v>0</v>
      </c>
      <c r="K103" s="124">
        <v>0</v>
      </c>
      <c r="L103" s="248">
        <v>0</v>
      </c>
      <c r="M103" s="191">
        <v>0</v>
      </c>
      <c r="N103" s="138">
        <v>0</v>
      </c>
      <c r="O103" s="121">
        <v>0</v>
      </c>
      <c r="P103" s="121">
        <v>0</v>
      </c>
      <c r="Q103" s="124">
        <v>0</v>
      </c>
      <c r="R103" s="213">
        <f t="shared" si="14"/>
        <v>11</v>
      </c>
      <c r="S103" s="192">
        <v>5</v>
      </c>
      <c r="T103" s="138">
        <v>5</v>
      </c>
      <c r="U103" s="121">
        <v>0</v>
      </c>
      <c r="V103" s="227">
        <v>5</v>
      </c>
      <c r="W103" s="217">
        <v>0</v>
      </c>
      <c r="X103" s="182">
        <v>0</v>
      </c>
      <c r="Y103" s="182">
        <v>0</v>
      </c>
      <c r="Z103" s="247">
        <v>0</v>
      </c>
      <c r="AA103" s="250">
        <v>0</v>
      </c>
      <c r="AB103" s="182">
        <v>0</v>
      </c>
      <c r="AC103" s="182">
        <v>0</v>
      </c>
      <c r="AD103" s="182">
        <v>0</v>
      </c>
      <c r="AE103" s="182">
        <v>0</v>
      </c>
      <c r="AF103" s="247">
        <v>0</v>
      </c>
      <c r="AG103" s="369">
        <f t="shared" ref="AG103:AG133" si="15">SUM(S103:AF103)</f>
        <v>15</v>
      </c>
      <c r="AH103" s="192">
        <v>0</v>
      </c>
      <c r="AI103" s="138">
        <v>0</v>
      </c>
      <c r="AJ103" s="121">
        <v>0</v>
      </c>
      <c r="AK103" s="217">
        <v>0</v>
      </c>
      <c r="AL103" s="182">
        <v>0</v>
      </c>
      <c r="AM103" s="182"/>
      <c r="AN103" s="227"/>
      <c r="AO103" s="247"/>
      <c r="AP103" s="250"/>
      <c r="AQ103" s="250"/>
      <c r="AR103" s="250"/>
      <c r="AS103" s="247"/>
      <c r="AT103" s="613">
        <f t="shared" ref="AT103:AT133" si="16">SUM(AH103:AS103)</f>
        <v>0</v>
      </c>
      <c r="AU103" s="367">
        <f t="shared" ref="AU103:AU126" si="17">AT103+AG103+R103</f>
        <v>26</v>
      </c>
      <c r="AW103" s="174"/>
    </row>
    <row r="104" spans="2:49" ht="18" customHeight="1">
      <c r="B104" s="118">
        <v>98</v>
      </c>
      <c r="C104" s="614" t="s">
        <v>199</v>
      </c>
      <c r="D104" s="248">
        <v>0</v>
      </c>
      <c r="E104" s="138">
        <v>0</v>
      </c>
      <c r="F104" s="121">
        <v>0</v>
      </c>
      <c r="G104" s="126">
        <v>0</v>
      </c>
      <c r="H104" s="142">
        <v>0</v>
      </c>
      <c r="I104" s="138">
        <v>0</v>
      </c>
      <c r="J104" s="121">
        <v>0</v>
      </c>
      <c r="K104" s="124">
        <v>15</v>
      </c>
      <c r="L104" s="248">
        <v>0</v>
      </c>
      <c r="M104" s="191">
        <v>0</v>
      </c>
      <c r="N104" s="138">
        <v>0</v>
      </c>
      <c r="O104" s="121">
        <v>0</v>
      </c>
      <c r="P104" s="121">
        <v>0</v>
      </c>
      <c r="Q104" s="124">
        <v>0</v>
      </c>
      <c r="R104" s="213">
        <f t="shared" si="14"/>
        <v>15</v>
      </c>
      <c r="S104" s="192">
        <v>0</v>
      </c>
      <c r="T104" s="138">
        <v>0</v>
      </c>
      <c r="U104" s="138">
        <v>0</v>
      </c>
      <c r="V104" s="227">
        <v>0</v>
      </c>
      <c r="W104" s="217">
        <v>0</v>
      </c>
      <c r="X104" s="182">
        <v>15</v>
      </c>
      <c r="Y104" s="182">
        <v>5</v>
      </c>
      <c r="Z104" s="247">
        <v>0</v>
      </c>
      <c r="AA104" s="250">
        <v>5</v>
      </c>
      <c r="AB104" s="182">
        <v>0</v>
      </c>
      <c r="AC104" s="182">
        <v>5</v>
      </c>
      <c r="AD104" s="182">
        <v>5</v>
      </c>
      <c r="AE104" s="182">
        <v>0</v>
      </c>
      <c r="AF104" s="247">
        <v>5</v>
      </c>
      <c r="AG104" s="369">
        <f t="shared" si="15"/>
        <v>40</v>
      </c>
      <c r="AH104" s="192">
        <v>5</v>
      </c>
      <c r="AI104" s="138">
        <v>5</v>
      </c>
      <c r="AJ104" s="138">
        <v>5</v>
      </c>
      <c r="AK104" s="217">
        <v>0</v>
      </c>
      <c r="AL104" s="182">
        <v>0</v>
      </c>
      <c r="AM104" s="182"/>
      <c r="AN104" s="227"/>
      <c r="AO104" s="247"/>
      <c r="AP104" s="250"/>
      <c r="AQ104" s="250"/>
      <c r="AR104" s="250"/>
      <c r="AS104" s="247"/>
      <c r="AT104" s="613">
        <f t="shared" si="16"/>
        <v>15</v>
      </c>
      <c r="AU104" s="367">
        <f t="shared" si="17"/>
        <v>70</v>
      </c>
      <c r="AW104" s="174"/>
    </row>
    <row r="105" spans="2:49" ht="18" customHeight="1">
      <c r="B105" s="118">
        <v>99</v>
      </c>
      <c r="C105" s="119" t="s">
        <v>33</v>
      </c>
      <c r="D105" s="120">
        <v>12</v>
      </c>
      <c r="E105" s="138">
        <v>5</v>
      </c>
      <c r="F105" s="121">
        <v>10</v>
      </c>
      <c r="G105" s="126">
        <v>5</v>
      </c>
      <c r="H105" s="142">
        <v>5</v>
      </c>
      <c r="I105" s="138">
        <v>5</v>
      </c>
      <c r="J105" s="121">
        <v>5</v>
      </c>
      <c r="K105" s="124">
        <v>5</v>
      </c>
      <c r="L105" s="248">
        <v>10</v>
      </c>
      <c r="M105" s="191">
        <v>5</v>
      </c>
      <c r="N105" s="138">
        <v>5</v>
      </c>
      <c r="O105" s="121">
        <v>0</v>
      </c>
      <c r="P105" s="121">
        <v>10</v>
      </c>
      <c r="Q105" s="124">
        <v>12</v>
      </c>
      <c r="R105" s="213">
        <f t="shared" si="14"/>
        <v>94</v>
      </c>
      <c r="S105" s="192">
        <v>5</v>
      </c>
      <c r="T105" s="138">
        <v>8</v>
      </c>
      <c r="U105" s="121">
        <v>5</v>
      </c>
      <c r="V105" s="227">
        <v>14</v>
      </c>
      <c r="W105" s="217">
        <v>12</v>
      </c>
      <c r="X105" s="182">
        <v>5</v>
      </c>
      <c r="Y105" s="182">
        <v>5</v>
      </c>
      <c r="Z105" s="247">
        <v>5</v>
      </c>
      <c r="AA105" s="250">
        <v>5</v>
      </c>
      <c r="AB105" s="182">
        <v>10</v>
      </c>
      <c r="AC105" s="182">
        <v>8</v>
      </c>
      <c r="AD105" s="182">
        <v>0</v>
      </c>
      <c r="AE105" s="182">
        <v>5</v>
      </c>
      <c r="AF105" s="247">
        <v>12</v>
      </c>
      <c r="AG105" s="369">
        <f t="shared" si="15"/>
        <v>99</v>
      </c>
      <c r="AH105" s="192">
        <v>5</v>
      </c>
      <c r="AI105" s="138">
        <v>12</v>
      </c>
      <c r="AJ105" s="121">
        <v>5</v>
      </c>
      <c r="AK105" s="217">
        <v>0</v>
      </c>
      <c r="AL105" s="182">
        <v>5</v>
      </c>
      <c r="AM105" s="182"/>
      <c r="AN105" s="227"/>
      <c r="AO105" s="247"/>
      <c r="AP105" s="250"/>
      <c r="AQ105" s="250"/>
      <c r="AR105" s="250"/>
      <c r="AS105" s="247"/>
      <c r="AT105" s="613">
        <f t="shared" si="16"/>
        <v>27</v>
      </c>
      <c r="AU105" s="367">
        <f t="shared" si="17"/>
        <v>220</v>
      </c>
      <c r="AW105" s="174"/>
    </row>
    <row r="106" spans="2:49" ht="18" customHeight="1">
      <c r="B106" s="118">
        <v>100</v>
      </c>
      <c r="C106" s="119" t="s">
        <v>192</v>
      </c>
      <c r="D106" s="120">
        <v>0</v>
      </c>
      <c r="E106" s="138">
        <v>0</v>
      </c>
      <c r="F106" s="121">
        <v>0</v>
      </c>
      <c r="G106" s="126">
        <v>0</v>
      </c>
      <c r="H106" s="142">
        <v>0</v>
      </c>
      <c r="I106" s="138">
        <v>12</v>
      </c>
      <c r="J106" s="121">
        <v>0</v>
      </c>
      <c r="K106" s="124">
        <v>0</v>
      </c>
      <c r="L106" s="248">
        <v>10</v>
      </c>
      <c r="M106" s="191">
        <v>5</v>
      </c>
      <c r="N106" s="138">
        <v>0</v>
      </c>
      <c r="O106" s="121">
        <v>0</v>
      </c>
      <c r="P106" s="121">
        <v>8</v>
      </c>
      <c r="Q106" s="124">
        <v>0</v>
      </c>
      <c r="R106" s="213">
        <f t="shared" si="14"/>
        <v>35</v>
      </c>
      <c r="S106" s="192">
        <v>5</v>
      </c>
      <c r="T106" s="138">
        <v>8</v>
      </c>
      <c r="U106" s="121">
        <v>5</v>
      </c>
      <c r="V106" s="227">
        <v>14</v>
      </c>
      <c r="W106" s="217">
        <v>0</v>
      </c>
      <c r="X106" s="182">
        <v>14</v>
      </c>
      <c r="Y106" s="182">
        <v>13</v>
      </c>
      <c r="Z106" s="247">
        <v>0</v>
      </c>
      <c r="AA106" s="250">
        <v>0</v>
      </c>
      <c r="AB106" s="182">
        <v>12</v>
      </c>
      <c r="AC106" s="182">
        <v>5</v>
      </c>
      <c r="AD106" s="182">
        <v>0</v>
      </c>
      <c r="AE106" s="182">
        <v>0</v>
      </c>
      <c r="AF106" s="247">
        <v>0</v>
      </c>
      <c r="AG106" s="369">
        <f t="shared" si="15"/>
        <v>76</v>
      </c>
      <c r="AH106" s="192">
        <v>5</v>
      </c>
      <c r="AI106" s="138">
        <v>0</v>
      </c>
      <c r="AJ106" s="121">
        <v>5</v>
      </c>
      <c r="AK106" s="217">
        <v>0</v>
      </c>
      <c r="AL106" s="182">
        <v>5</v>
      </c>
      <c r="AM106" s="182"/>
      <c r="AN106" s="227"/>
      <c r="AO106" s="247"/>
      <c r="AP106" s="250"/>
      <c r="AQ106" s="250"/>
      <c r="AR106" s="250"/>
      <c r="AS106" s="247"/>
      <c r="AT106" s="613">
        <f t="shared" si="16"/>
        <v>15</v>
      </c>
      <c r="AU106" s="367">
        <f t="shared" si="17"/>
        <v>126</v>
      </c>
      <c r="AW106" s="174"/>
    </row>
    <row r="107" spans="2:49" ht="18" customHeight="1">
      <c r="B107" s="118">
        <v>101</v>
      </c>
      <c r="C107" s="119" t="s">
        <v>82</v>
      </c>
      <c r="D107" s="120">
        <v>10</v>
      </c>
      <c r="E107" s="138">
        <v>0</v>
      </c>
      <c r="F107" s="121">
        <v>0</v>
      </c>
      <c r="G107" s="126">
        <v>5</v>
      </c>
      <c r="H107" s="142">
        <v>5</v>
      </c>
      <c r="I107" s="138">
        <v>0</v>
      </c>
      <c r="J107" s="121">
        <v>0</v>
      </c>
      <c r="K107" s="124">
        <v>25</v>
      </c>
      <c r="L107" s="248">
        <v>5</v>
      </c>
      <c r="M107" s="191">
        <v>0</v>
      </c>
      <c r="N107" s="138">
        <v>0</v>
      </c>
      <c r="O107" s="121">
        <v>0</v>
      </c>
      <c r="P107" s="121">
        <v>0</v>
      </c>
      <c r="Q107" s="124">
        <v>0</v>
      </c>
      <c r="R107" s="213">
        <f t="shared" si="14"/>
        <v>50</v>
      </c>
      <c r="S107" s="192">
        <v>0</v>
      </c>
      <c r="T107" s="138">
        <v>0</v>
      </c>
      <c r="U107" s="121">
        <v>0</v>
      </c>
      <c r="V107" s="227">
        <v>0</v>
      </c>
      <c r="W107" s="217">
        <v>8</v>
      </c>
      <c r="X107" s="182">
        <v>0</v>
      </c>
      <c r="Y107" s="182">
        <v>0</v>
      </c>
      <c r="Z107" s="247">
        <v>0</v>
      </c>
      <c r="AA107" s="250">
        <v>0</v>
      </c>
      <c r="AB107" s="182">
        <v>0</v>
      </c>
      <c r="AC107" s="182">
        <v>5</v>
      </c>
      <c r="AD107" s="182">
        <v>0</v>
      </c>
      <c r="AE107" s="182">
        <v>0</v>
      </c>
      <c r="AF107" s="247">
        <v>0</v>
      </c>
      <c r="AG107" s="369">
        <f t="shared" si="15"/>
        <v>13</v>
      </c>
      <c r="AH107" s="192">
        <v>0</v>
      </c>
      <c r="AI107" s="138">
        <v>10</v>
      </c>
      <c r="AJ107" s="121">
        <v>5</v>
      </c>
      <c r="AK107" s="217">
        <v>0</v>
      </c>
      <c r="AL107" s="182">
        <v>0</v>
      </c>
      <c r="AM107" s="182"/>
      <c r="AN107" s="227"/>
      <c r="AO107" s="247"/>
      <c r="AP107" s="250"/>
      <c r="AQ107" s="250"/>
      <c r="AR107" s="250"/>
      <c r="AS107" s="247"/>
      <c r="AT107" s="613">
        <f t="shared" si="16"/>
        <v>15</v>
      </c>
      <c r="AU107" s="367">
        <f t="shared" si="17"/>
        <v>78</v>
      </c>
      <c r="AW107" s="174"/>
    </row>
    <row r="108" spans="2:49" ht="18" customHeight="1">
      <c r="B108" s="118">
        <v>102</v>
      </c>
      <c r="C108" s="119" t="s">
        <v>95</v>
      </c>
      <c r="D108" s="120">
        <v>0</v>
      </c>
      <c r="E108" s="138">
        <v>0</v>
      </c>
      <c r="F108" s="121">
        <v>0</v>
      </c>
      <c r="G108" s="126">
        <v>0</v>
      </c>
      <c r="H108" s="142">
        <v>0</v>
      </c>
      <c r="I108" s="138">
        <v>8</v>
      </c>
      <c r="J108" s="121">
        <v>0</v>
      </c>
      <c r="K108" s="124">
        <v>0</v>
      </c>
      <c r="L108" s="248">
        <v>26</v>
      </c>
      <c r="M108" s="191">
        <v>0</v>
      </c>
      <c r="N108" s="138">
        <v>0</v>
      </c>
      <c r="O108" s="121">
        <v>0</v>
      </c>
      <c r="P108" s="121">
        <v>0</v>
      </c>
      <c r="Q108" s="124">
        <v>0</v>
      </c>
      <c r="R108" s="213">
        <f t="shared" si="14"/>
        <v>34</v>
      </c>
      <c r="S108" s="207">
        <v>5</v>
      </c>
      <c r="T108" s="138">
        <v>0</v>
      </c>
      <c r="U108" s="121">
        <v>0</v>
      </c>
      <c r="V108" s="227">
        <v>0</v>
      </c>
      <c r="W108" s="217">
        <v>0</v>
      </c>
      <c r="X108" s="182">
        <v>0</v>
      </c>
      <c r="Y108" s="182">
        <v>0</v>
      </c>
      <c r="Z108" s="247">
        <v>0</v>
      </c>
      <c r="AA108" s="250">
        <v>0</v>
      </c>
      <c r="AB108" s="182">
        <v>0</v>
      </c>
      <c r="AC108" s="182">
        <v>0</v>
      </c>
      <c r="AD108" s="182">
        <v>0</v>
      </c>
      <c r="AE108" s="182">
        <v>0</v>
      </c>
      <c r="AF108" s="247">
        <v>0</v>
      </c>
      <c r="AG108" s="369">
        <f t="shared" si="15"/>
        <v>5</v>
      </c>
      <c r="AH108" s="207">
        <v>0</v>
      </c>
      <c r="AI108" s="138">
        <v>0</v>
      </c>
      <c r="AJ108" s="121">
        <v>0</v>
      </c>
      <c r="AK108" s="217">
        <v>0</v>
      </c>
      <c r="AL108" s="182">
        <v>0</v>
      </c>
      <c r="AM108" s="182"/>
      <c r="AN108" s="227"/>
      <c r="AO108" s="247"/>
      <c r="AP108" s="250"/>
      <c r="AQ108" s="250"/>
      <c r="AR108" s="250"/>
      <c r="AS108" s="247"/>
      <c r="AT108" s="613">
        <f t="shared" si="16"/>
        <v>0</v>
      </c>
      <c r="AU108" s="367">
        <f t="shared" si="17"/>
        <v>39</v>
      </c>
      <c r="AW108" s="174"/>
    </row>
    <row r="109" spans="2:49" ht="18" customHeight="1">
      <c r="B109" s="118">
        <v>103</v>
      </c>
      <c r="C109" s="119" t="s">
        <v>52</v>
      </c>
      <c r="D109" s="130">
        <v>0</v>
      </c>
      <c r="E109" s="138">
        <v>0</v>
      </c>
      <c r="F109" s="121">
        <v>5</v>
      </c>
      <c r="G109" s="623">
        <v>0</v>
      </c>
      <c r="H109" s="142">
        <v>5</v>
      </c>
      <c r="I109" s="138">
        <v>0</v>
      </c>
      <c r="J109" s="121">
        <v>0</v>
      </c>
      <c r="K109" s="124">
        <v>31</v>
      </c>
      <c r="L109" s="248">
        <v>5</v>
      </c>
      <c r="M109" s="191">
        <v>0</v>
      </c>
      <c r="N109" s="138">
        <v>0</v>
      </c>
      <c r="O109" s="121">
        <v>0</v>
      </c>
      <c r="P109" s="121">
        <v>0</v>
      </c>
      <c r="Q109" s="124">
        <v>0</v>
      </c>
      <c r="R109" s="213">
        <f t="shared" si="14"/>
        <v>46</v>
      </c>
      <c r="S109" s="207">
        <v>5</v>
      </c>
      <c r="T109" s="138">
        <v>0</v>
      </c>
      <c r="U109" s="121">
        <v>0</v>
      </c>
      <c r="V109" s="227">
        <v>0</v>
      </c>
      <c r="W109" s="217">
        <v>0</v>
      </c>
      <c r="X109" s="182">
        <v>12</v>
      </c>
      <c r="Y109" s="182">
        <v>5</v>
      </c>
      <c r="Z109" s="247">
        <v>5</v>
      </c>
      <c r="AA109" s="250">
        <v>5</v>
      </c>
      <c r="AB109" s="182">
        <v>5</v>
      </c>
      <c r="AC109" s="182">
        <v>0</v>
      </c>
      <c r="AD109" s="182">
        <v>0</v>
      </c>
      <c r="AE109" s="182">
        <v>0</v>
      </c>
      <c r="AF109" s="247">
        <v>0</v>
      </c>
      <c r="AG109" s="369">
        <f t="shared" si="15"/>
        <v>37</v>
      </c>
      <c r="AH109" s="207">
        <v>0</v>
      </c>
      <c r="AI109" s="138">
        <v>0</v>
      </c>
      <c r="AJ109" s="121">
        <v>0</v>
      </c>
      <c r="AK109" s="217">
        <v>0</v>
      </c>
      <c r="AL109" s="182">
        <v>0</v>
      </c>
      <c r="AM109" s="182"/>
      <c r="AN109" s="227"/>
      <c r="AO109" s="247"/>
      <c r="AP109" s="250"/>
      <c r="AQ109" s="250"/>
      <c r="AR109" s="250"/>
      <c r="AS109" s="247"/>
      <c r="AT109" s="613">
        <f t="shared" si="16"/>
        <v>0</v>
      </c>
      <c r="AU109" s="367">
        <f t="shared" si="17"/>
        <v>83</v>
      </c>
      <c r="AW109" s="174"/>
    </row>
    <row r="110" spans="2:49" ht="18" customHeight="1">
      <c r="B110" s="118">
        <v>104</v>
      </c>
      <c r="C110" s="374" t="s">
        <v>50</v>
      </c>
      <c r="D110" s="648">
        <v>14</v>
      </c>
      <c r="E110" s="138">
        <v>5</v>
      </c>
      <c r="F110" s="138">
        <v>5</v>
      </c>
      <c r="G110" s="650">
        <v>5</v>
      </c>
      <c r="H110" s="142">
        <v>5</v>
      </c>
      <c r="I110" s="138">
        <v>5</v>
      </c>
      <c r="J110" s="138">
        <v>5</v>
      </c>
      <c r="K110" s="140">
        <v>15</v>
      </c>
      <c r="L110" s="139">
        <v>11</v>
      </c>
      <c r="M110" s="142">
        <v>5</v>
      </c>
      <c r="N110" s="138">
        <v>8</v>
      </c>
      <c r="O110" s="138">
        <v>10</v>
      </c>
      <c r="P110" s="138">
        <v>8</v>
      </c>
      <c r="Q110" s="140">
        <v>0</v>
      </c>
      <c r="R110" s="651">
        <f t="shared" si="14"/>
        <v>101</v>
      </c>
      <c r="S110" s="207">
        <v>5</v>
      </c>
      <c r="T110" s="138">
        <v>5</v>
      </c>
      <c r="U110" s="121">
        <v>0</v>
      </c>
      <c r="V110" s="227">
        <v>0</v>
      </c>
      <c r="W110" s="217">
        <v>14</v>
      </c>
      <c r="X110" s="182">
        <v>5</v>
      </c>
      <c r="Y110" s="182">
        <v>0</v>
      </c>
      <c r="Z110" s="247">
        <v>5</v>
      </c>
      <c r="AA110" s="250">
        <v>5</v>
      </c>
      <c r="AB110" s="182">
        <v>5</v>
      </c>
      <c r="AC110" s="182">
        <v>5</v>
      </c>
      <c r="AD110" s="182">
        <v>5</v>
      </c>
      <c r="AE110" s="182">
        <v>0</v>
      </c>
      <c r="AF110" s="247">
        <v>5</v>
      </c>
      <c r="AG110" s="369">
        <f t="shared" si="15"/>
        <v>59</v>
      </c>
      <c r="AH110" s="207">
        <v>0</v>
      </c>
      <c r="AI110" s="138">
        <v>5</v>
      </c>
      <c r="AJ110" s="121">
        <v>5</v>
      </c>
      <c r="AK110" s="217">
        <v>5</v>
      </c>
      <c r="AL110" s="182">
        <v>5</v>
      </c>
      <c r="AM110" s="182"/>
      <c r="AN110" s="227"/>
      <c r="AO110" s="247"/>
      <c r="AP110" s="250"/>
      <c r="AQ110" s="250"/>
      <c r="AR110" s="250"/>
      <c r="AS110" s="247"/>
      <c r="AT110" s="613">
        <f t="shared" si="16"/>
        <v>20</v>
      </c>
      <c r="AU110" s="367">
        <f t="shared" si="17"/>
        <v>180</v>
      </c>
      <c r="AW110" s="174"/>
    </row>
    <row r="111" spans="2:49" ht="18" customHeight="1">
      <c r="B111" s="118">
        <v>105</v>
      </c>
      <c r="C111" s="119" t="s">
        <v>89</v>
      </c>
      <c r="D111" s="130">
        <v>0</v>
      </c>
      <c r="E111" s="138">
        <v>0</v>
      </c>
      <c r="F111" s="121">
        <v>5</v>
      </c>
      <c r="G111" s="623">
        <v>0</v>
      </c>
      <c r="H111" s="142">
        <v>0</v>
      </c>
      <c r="I111" s="138">
        <v>5</v>
      </c>
      <c r="J111" s="121">
        <v>5</v>
      </c>
      <c r="K111" s="124">
        <v>15</v>
      </c>
      <c r="L111" s="248">
        <v>0</v>
      </c>
      <c r="M111" s="191">
        <v>0</v>
      </c>
      <c r="N111" s="138">
        <v>0</v>
      </c>
      <c r="O111" s="121">
        <v>0</v>
      </c>
      <c r="P111" s="121">
        <v>0</v>
      </c>
      <c r="Q111" s="124">
        <v>0</v>
      </c>
      <c r="R111" s="212">
        <f t="shared" si="14"/>
        <v>30</v>
      </c>
      <c r="S111" s="207">
        <v>0</v>
      </c>
      <c r="T111" s="138">
        <v>0</v>
      </c>
      <c r="U111" s="121">
        <v>0</v>
      </c>
      <c r="V111" s="227">
        <v>0</v>
      </c>
      <c r="W111" s="217">
        <v>0</v>
      </c>
      <c r="X111" s="182">
        <v>0</v>
      </c>
      <c r="Y111" s="182">
        <v>5</v>
      </c>
      <c r="Z111" s="247">
        <v>0</v>
      </c>
      <c r="AA111" s="250">
        <v>5</v>
      </c>
      <c r="AB111" s="182">
        <v>5</v>
      </c>
      <c r="AC111" s="182">
        <v>0</v>
      </c>
      <c r="AD111" s="182">
        <v>0</v>
      </c>
      <c r="AE111" s="182">
        <v>0</v>
      </c>
      <c r="AF111" s="247">
        <v>0</v>
      </c>
      <c r="AG111" s="369">
        <f t="shared" si="15"/>
        <v>15</v>
      </c>
      <c r="AH111" s="207">
        <v>0</v>
      </c>
      <c r="AI111" s="138">
        <v>0</v>
      </c>
      <c r="AJ111" s="121">
        <v>0</v>
      </c>
      <c r="AK111" s="217">
        <v>0</v>
      </c>
      <c r="AL111" s="182">
        <v>0</v>
      </c>
      <c r="AM111" s="182"/>
      <c r="AN111" s="227"/>
      <c r="AO111" s="247"/>
      <c r="AP111" s="250"/>
      <c r="AQ111" s="250"/>
      <c r="AR111" s="250"/>
      <c r="AS111" s="247"/>
      <c r="AT111" s="613">
        <f t="shared" si="16"/>
        <v>0</v>
      </c>
      <c r="AU111" s="367">
        <f t="shared" si="17"/>
        <v>45</v>
      </c>
      <c r="AW111" s="174"/>
    </row>
    <row r="112" spans="2:49" ht="18" customHeight="1">
      <c r="B112" s="118">
        <v>106</v>
      </c>
      <c r="C112" s="646" t="s">
        <v>67</v>
      </c>
      <c r="D112" s="648">
        <v>15</v>
      </c>
      <c r="E112" s="138">
        <v>0</v>
      </c>
      <c r="F112" s="138">
        <v>0</v>
      </c>
      <c r="G112" s="650">
        <v>0</v>
      </c>
      <c r="H112" s="142">
        <v>13</v>
      </c>
      <c r="I112" s="138">
        <v>0</v>
      </c>
      <c r="J112" s="138">
        <v>0</v>
      </c>
      <c r="K112" s="140">
        <v>44</v>
      </c>
      <c r="L112" s="139">
        <v>5</v>
      </c>
      <c r="M112" s="142">
        <v>12</v>
      </c>
      <c r="N112" s="138">
        <v>0</v>
      </c>
      <c r="O112" s="138">
        <v>5</v>
      </c>
      <c r="P112" s="138">
        <v>12</v>
      </c>
      <c r="Q112" s="140">
        <v>0</v>
      </c>
      <c r="R112" s="651">
        <f t="shared" si="14"/>
        <v>106</v>
      </c>
      <c r="S112" s="207">
        <v>0</v>
      </c>
      <c r="T112" s="138">
        <v>14</v>
      </c>
      <c r="U112" s="121">
        <v>12</v>
      </c>
      <c r="V112" s="227">
        <v>5</v>
      </c>
      <c r="W112" s="217">
        <v>10</v>
      </c>
      <c r="X112" s="182">
        <v>11</v>
      </c>
      <c r="Y112" s="182">
        <v>15</v>
      </c>
      <c r="Z112" s="247">
        <v>5</v>
      </c>
      <c r="AA112" s="250">
        <v>5</v>
      </c>
      <c r="AB112" s="182">
        <v>5</v>
      </c>
      <c r="AC112" s="182">
        <v>0</v>
      </c>
      <c r="AD112" s="182">
        <v>12</v>
      </c>
      <c r="AE112" s="182">
        <v>0</v>
      </c>
      <c r="AF112" s="247">
        <v>5</v>
      </c>
      <c r="AG112" s="369">
        <f t="shared" si="15"/>
        <v>99</v>
      </c>
      <c r="AH112" s="207">
        <v>5</v>
      </c>
      <c r="AI112" s="138">
        <v>5</v>
      </c>
      <c r="AJ112" s="121">
        <v>0</v>
      </c>
      <c r="AK112" s="217">
        <v>10</v>
      </c>
      <c r="AL112" s="182">
        <v>15</v>
      </c>
      <c r="AM112" s="182"/>
      <c r="AN112" s="227"/>
      <c r="AO112" s="247"/>
      <c r="AP112" s="250"/>
      <c r="AQ112" s="250"/>
      <c r="AR112" s="250"/>
      <c r="AS112" s="247"/>
      <c r="AT112" s="613">
        <f t="shared" si="16"/>
        <v>35</v>
      </c>
      <c r="AU112" s="367">
        <f t="shared" si="17"/>
        <v>240</v>
      </c>
      <c r="AW112" s="174"/>
    </row>
    <row r="113" spans="2:49" ht="18" customHeight="1">
      <c r="B113" s="118">
        <v>107</v>
      </c>
      <c r="C113" s="119" t="s">
        <v>166</v>
      </c>
      <c r="D113" s="130">
        <v>0</v>
      </c>
      <c r="E113" s="138">
        <v>5</v>
      </c>
      <c r="F113" s="121">
        <v>0</v>
      </c>
      <c r="G113" s="623">
        <v>0</v>
      </c>
      <c r="H113" s="142">
        <v>0</v>
      </c>
      <c r="I113" s="138">
        <v>0</v>
      </c>
      <c r="J113" s="121">
        <v>0</v>
      </c>
      <c r="K113" s="124">
        <v>0</v>
      </c>
      <c r="L113" s="248">
        <v>0</v>
      </c>
      <c r="M113" s="191">
        <v>0</v>
      </c>
      <c r="N113" s="138">
        <v>0</v>
      </c>
      <c r="O113" s="121">
        <v>0</v>
      </c>
      <c r="P113" s="121">
        <v>0</v>
      </c>
      <c r="Q113" s="124">
        <v>0</v>
      </c>
      <c r="R113" s="212">
        <f t="shared" si="14"/>
        <v>5</v>
      </c>
      <c r="S113" s="207">
        <v>0</v>
      </c>
      <c r="T113" s="138">
        <v>0</v>
      </c>
      <c r="U113" s="121">
        <v>0</v>
      </c>
      <c r="V113" s="227">
        <v>0</v>
      </c>
      <c r="W113" s="217">
        <v>0</v>
      </c>
      <c r="X113" s="182">
        <v>0</v>
      </c>
      <c r="Y113" s="182">
        <v>0</v>
      </c>
      <c r="Z113" s="247">
        <v>0</v>
      </c>
      <c r="AA113" s="250">
        <v>0</v>
      </c>
      <c r="AB113" s="121">
        <v>0</v>
      </c>
      <c r="AC113" s="182">
        <v>0</v>
      </c>
      <c r="AD113" s="171">
        <v>0</v>
      </c>
      <c r="AE113" s="182">
        <v>0</v>
      </c>
      <c r="AF113" s="247">
        <v>0</v>
      </c>
      <c r="AG113" s="369">
        <f t="shared" si="15"/>
        <v>0</v>
      </c>
      <c r="AH113" s="207">
        <v>0</v>
      </c>
      <c r="AI113" s="138">
        <v>0</v>
      </c>
      <c r="AJ113" s="121">
        <v>0</v>
      </c>
      <c r="AK113" s="217">
        <v>0</v>
      </c>
      <c r="AL113" s="182">
        <v>0</v>
      </c>
      <c r="AM113" s="182"/>
      <c r="AN113" s="227"/>
      <c r="AO113" s="247"/>
      <c r="AP113" s="250"/>
      <c r="AQ113" s="250"/>
      <c r="AR113" s="250"/>
      <c r="AS113" s="247"/>
      <c r="AT113" s="613">
        <f t="shared" si="16"/>
        <v>0</v>
      </c>
      <c r="AU113" s="367">
        <f t="shared" si="17"/>
        <v>5</v>
      </c>
      <c r="AW113" s="174"/>
    </row>
    <row r="114" spans="2:49" ht="18" customHeight="1">
      <c r="B114" s="118">
        <v>108</v>
      </c>
      <c r="C114" s="119" t="s">
        <v>312</v>
      </c>
      <c r="D114" s="130">
        <v>0</v>
      </c>
      <c r="E114" s="138">
        <v>0</v>
      </c>
      <c r="F114" s="121">
        <v>5</v>
      </c>
      <c r="G114" s="623">
        <v>0</v>
      </c>
      <c r="H114" s="142">
        <v>0</v>
      </c>
      <c r="I114" s="138">
        <v>0</v>
      </c>
      <c r="J114" s="121">
        <v>0</v>
      </c>
      <c r="K114" s="124">
        <v>0</v>
      </c>
      <c r="L114" s="248">
        <v>0</v>
      </c>
      <c r="M114" s="191">
        <v>0</v>
      </c>
      <c r="N114" s="138">
        <v>0</v>
      </c>
      <c r="O114" s="121">
        <v>0</v>
      </c>
      <c r="P114" s="121">
        <v>0</v>
      </c>
      <c r="Q114" s="124">
        <v>0</v>
      </c>
      <c r="R114" s="212">
        <f t="shared" si="14"/>
        <v>5</v>
      </c>
      <c r="S114" s="207">
        <v>0</v>
      </c>
      <c r="T114" s="138">
        <v>0</v>
      </c>
      <c r="U114" s="121">
        <v>0</v>
      </c>
      <c r="V114" s="227">
        <v>0</v>
      </c>
      <c r="W114" s="217">
        <v>0</v>
      </c>
      <c r="X114" s="182">
        <v>0</v>
      </c>
      <c r="Y114" s="182">
        <v>0</v>
      </c>
      <c r="Z114" s="247">
        <v>0</v>
      </c>
      <c r="AA114" s="250">
        <v>0</v>
      </c>
      <c r="AB114" s="121">
        <v>0</v>
      </c>
      <c r="AC114" s="182">
        <v>0</v>
      </c>
      <c r="AD114" s="182">
        <v>0</v>
      </c>
      <c r="AE114" s="182">
        <v>10</v>
      </c>
      <c r="AF114" s="247">
        <v>5</v>
      </c>
      <c r="AG114" s="369">
        <f t="shared" si="15"/>
        <v>15</v>
      </c>
      <c r="AH114" s="207">
        <v>5</v>
      </c>
      <c r="AI114" s="138">
        <v>0</v>
      </c>
      <c r="AJ114" s="121">
        <v>5</v>
      </c>
      <c r="AK114" s="217">
        <v>0</v>
      </c>
      <c r="AL114" s="182">
        <v>5</v>
      </c>
      <c r="AM114" s="182"/>
      <c r="AN114" s="227"/>
      <c r="AO114" s="247"/>
      <c r="AP114" s="250"/>
      <c r="AQ114" s="250"/>
      <c r="AR114" s="250"/>
      <c r="AS114" s="247"/>
      <c r="AT114" s="613">
        <f t="shared" si="16"/>
        <v>15</v>
      </c>
      <c r="AU114" s="367">
        <f t="shared" si="17"/>
        <v>35</v>
      </c>
      <c r="AW114" s="174"/>
    </row>
    <row r="115" spans="2:49" ht="18" customHeight="1">
      <c r="B115" s="118">
        <v>109</v>
      </c>
      <c r="C115" s="127" t="s">
        <v>61</v>
      </c>
      <c r="D115" s="144">
        <v>0</v>
      </c>
      <c r="E115" s="143">
        <v>0</v>
      </c>
      <c r="F115" s="163">
        <v>0</v>
      </c>
      <c r="G115" s="636">
        <v>0</v>
      </c>
      <c r="H115" s="362">
        <v>0</v>
      </c>
      <c r="I115" s="143">
        <v>0</v>
      </c>
      <c r="J115" s="163">
        <v>0</v>
      </c>
      <c r="K115" s="360">
        <v>0</v>
      </c>
      <c r="L115" s="632">
        <v>20</v>
      </c>
      <c r="M115" s="634">
        <v>5</v>
      </c>
      <c r="N115" s="143">
        <v>0</v>
      </c>
      <c r="O115" s="163">
        <v>8</v>
      </c>
      <c r="P115" s="163">
        <v>0</v>
      </c>
      <c r="Q115" s="360">
        <v>0</v>
      </c>
      <c r="R115" s="212">
        <f t="shared" si="14"/>
        <v>33</v>
      </c>
      <c r="S115" s="208">
        <v>0</v>
      </c>
      <c r="T115" s="138">
        <v>0</v>
      </c>
      <c r="U115" s="121">
        <v>0</v>
      </c>
      <c r="V115" s="227">
        <v>0</v>
      </c>
      <c r="W115" s="217">
        <v>14</v>
      </c>
      <c r="X115" s="182">
        <v>5</v>
      </c>
      <c r="Y115" s="182">
        <v>5</v>
      </c>
      <c r="Z115" s="247">
        <v>0</v>
      </c>
      <c r="AA115" s="250">
        <v>0</v>
      </c>
      <c r="AB115" s="182">
        <v>0</v>
      </c>
      <c r="AC115" s="182">
        <v>12</v>
      </c>
      <c r="AD115" s="182">
        <v>0</v>
      </c>
      <c r="AE115" s="182">
        <v>0</v>
      </c>
      <c r="AF115" s="247">
        <v>0</v>
      </c>
      <c r="AG115" s="369">
        <f t="shared" si="15"/>
        <v>36</v>
      </c>
      <c r="AH115" s="208">
        <v>0</v>
      </c>
      <c r="AI115" s="138">
        <v>5</v>
      </c>
      <c r="AJ115" s="121">
        <v>0</v>
      </c>
      <c r="AK115" s="217">
        <v>0</v>
      </c>
      <c r="AL115" s="182">
        <v>5</v>
      </c>
      <c r="AM115" s="182"/>
      <c r="AN115" s="227"/>
      <c r="AO115" s="247"/>
      <c r="AP115" s="250"/>
      <c r="AQ115" s="250"/>
      <c r="AR115" s="250"/>
      <c r="AS115" s="247"/>
      <c r="AT115" s="613">
        <f t="shared" si="16"/>
        <v>10</v>
      </c>
      <c r="AU115" s="367">
        <f t="shared" si="17"/>
        <v>79</v>
      </c>
      <c r="AW115" s="174"/>
    </row>
    <row r="116" spans="2:49" ht="18" customHeight="1">
      <c r="B116" s="118">
        <v>110</v>
      </c>
      <c r="C116" s="127" t="s">
        <v>132</v>
      </c>
      <c r="D116" s="144">
        <v>13</v>
      </c>
      <c r="E116" s="143">
        <v>0</v>
      </c>
      <c r="F116" s="163">
        <v>12</v>
      </c>
      <c r="G116" s="166">
        <v>5</v>
      </c>
      <c r="H116" s="362">
        <v>0</v>
      </c>
      <c r="I116" s="143">
        <v>0</v>
      </c>
      <c r="J116" s="163">
        <v>0</v>
      </c>
      <c r="K116" s="360">
        <v>0</v>
      </c>
      <c r="L116" s="632">
        <v>0</v>
      </c>
      <c r="M116" s="163">
        <v>0</v>
      </c>
      <c r="N116" s="143">
        <v>0</v>
      </c>
      <c r="O116" s="163">
        <v>0</v>
      </c>
      <c r="P116" s="163">
        <v>0</v>
      </c>
      <c r="Q116" s="360">
        <v>5</v>
      </c>
      <c r="R116" s="212">
        <f t="shared" si="14"/>
        <v>35</v>
      </c>
      <c r="S116" s="208">
        <v>0</v>
      </c>
      <c r="T116" s="138">
        <v>0</v>
      </c>
      <c r="U116" s="163">
        <v>0</v>
      </c>
      <c r="V116" s="227">
        <v>0</v>
      </c>
      <c r="W116" s="217">
        <v>5</v>
      </c>
      <c r="X116" s="182">
        <v>5</v>
      </c>
      <c r="Y116" s="182">
        <v>0</v>
      </c>
      <c r="Z116" s="247">
        <v>0</v>
      </c>
      <c r="AA116" s="250">
        <v>5</v>
      </c>
      <c r="AB116" s="182">
        <v>0</v>
      </c>
      <c r="AC116" s="182">
        <v>5</v>
      </c>
      <c r="AD116" s="182">
        <v>0</v>
      </c>
      <c r="AE116" s="182">
        <v>5</v>
      </c>
      <c r="AF116" s="247">
        <v>0</v>
      </c>
      <c r="AG116" s="369">
        <f t="shared" si="15"/>
        <v>25</v>
      </c>
      <c r="AH116" s="208">
        <v>0</v>
      </c>
      <c r="AI116" s="138">
        <v>12</v>
      </c>
      <c r="AJ116" s="163">
        <v>0</v>
      </c>
      <c r="AK116" s="217">
        <v>0</v>
      </c>
      <c r="AL116" s="182">
        <v>0</v>
      </c>
      <c r="AM116" s="182"/>
      <c r="AN116" s="227"/>
      <c r="AO116" s="247"/>
      <c r="AP116" s="250"/>
      <c r="AQ116" s="250"/>
      <c r="AR116" s="250"/>
      <c r="AS116" s="247"/>
      <c r="AT116" s="613">
        <f t="shared" si="16"/>
        <v>12</v>
      </c>
      <c r="AU116" s="367">
        <f t="shared" si="17"/>
        <v>72</v>
      </c>
      <c r="AW116" s="174"/>
    </row>
    <row r="117" spans="2:49" ht="18" customHeight="1">
      <c r="B117" s="118">
        <v>111</v>
      </c>
      <c r="C117" s="127" t="s">
        <v>11</v>
      </c>
      <c r="D117" s="144">
        <v>0</v>
      </c>
      <c r="E117" s="143">
        <v>10</v>
      </c>
      <c r="F117" s="163">
        <v>5</v>
      </c>
      <c r="G117" s="636">
        <v>5</v>
      </c>
      <c r="H117" s="362">
        <v>5</v>
      </c>
      <c r="I117" s="143">
        <v>0</v>
      </c>
      <c r="J117" s="163">
        <v>5</v>
      </c>
      <c r="K117" s="360">
        <v>0</v>
      </c>
      <c r="L117" s="632">
        <v>0</v>
      </c>
      <c r="M117" s="191">
        <v>14</v>
      </c>
      <c r="N117" s="143">
        <v>0</v>
      </c>
      <c r="O117" s="163">
        <v>0</v>
      </c>
      <c r="P117" s="163">
        <v>0</v>
      </c>
      <c r="Q117" s="360">
        <v>5</v>
      </c>
      <c r="R117" s="213">
        <f t="shared" si="14"/>
        <v>49</v>
      </c>
      <c r="S117" s="208">
        <v>5</v>
      </c>
      <c r="T117" s="138">
        <v>12</v>
      </c>
      <c r="U117" s="163">
        <v>14</v>
      </c>
      <c r="V117" s="227">
        <v>5</v>
      </c>
      <c r="W117" s="217">
        <v>0</v>
      </c>
      <c r="X117" s="182">
        <v>5</v>
      </c>
      <c r="Y117" s="182">
        <v>5</v>
      </c>
      <c r="Z117" s="247">
        <v>0</v>
      </c>
      <c r="AA117" s="250">
        <v>10</v>
      </c>
      <c r="AB117" s="182">
        <v>0</v>
      </c>
      <c r="AC117" s="182">
        <v>10</v>
      </c>
      <c r="AD117" s="182">
        <v>0</v>
      </c>
      <c r="AE117" s="182">
        <v>0</v>
      </c>
      <c r="AF117" s="247">
        <v>5</v>
      </c>
      <c r="AG117" s="369">
        <f t="shared" si="15"/>
        <v>71</v>
      </c>
      <c r="AH117" s="208">
        <v>5</v>
      </c>
      <c r="AI117" s="138">
        <v>0</v>
      </c>
      <c r="AJ117" s="163">
        <v>0</v>
      </c>
      <c r="AK117" s="217">
        <v>0</v>
      </c>
      <c r="AL117" s="182">
        <v>0</v>
      </c>
      <c r="AM117" s="182"/>
      <c r="AN117" s="227"/>
      <c r="AO117" s="247"/>
      <c r="AP117" s="250"/>
      <c r="AQ117" s="250"/>
      <c r="AR117" s="250"/>
      <c r="AS117" s="247"/>
      <c r="AT117" s="613">
        <f t="shared" si="16"/>
        <v>5</v>
      </c>
      <c r="AU117" s="367">
        <f t="shared" si="17"/>
        <v>125</v>
      </c>
      <c r="AW117" s="174"/>
    </row>
    <row r="118" spans="2:49" ht="18" customHeight="1">
      <c r="B118" s="118">
        <v>112</v>
      </c>
      <c r="C118" s="127" t="s">
        <v>191</v>
      </c>
      <c r="D118" s="144">
        <v>0</v>
      </c>
      <c r="E118" s="143">
        <v>0</v>
      </c>
      <c r="F118" s="163">
        <v>5</v>
      </c>
      <c r="G118" s="636">
        <v>0</v>
      </c>
      <c r="H118" s="362">
        <v>0</v>
      </c>
      <c r="I118" s="143">
        <v>0</v>
      </c>
      <c r="J118" s="163">
        <v>0</v>
      </c>
      <c r="K118" s="360">
        <v>15</v>
      </c>
      <c r="L118" s="632">
        <v>5</v>
      </c>
      <c r="M118" s="191">
        <v>0</v>
      </c>
      <c r="N118" s="143">
        <v>5</v>
      </c>
      <c r="O118" s="163">
        <v>14</v>
      </c>
      <c r="P118" s="163">
        <v>0</v>
      </c>
      <c r="Q118" s="360">
        <v>0</v>
      </c>
      <c r="R118" s="213">
        <f t="shared" si="14"/>
        <v>44</v>
      </c>
      <c r="S118" s="208">
        <v>0</v>
      </c>
      <c r="T118" s="138">
        <v>5</v>
      </c>
      <c r="U118" s="163">
        <v>0</v>
      </c>
      <c r="V118" s="227">
        <v>0</v>
      </c>
      <c r="W118" s="217">
        <v>0</v>
      </c>
      <c r="X118" s="182">
        <v>0</v>
      </c>
      <c r="Y118" s="182">
        <v>0</v>
      </c>
      <c r="Z118" s="247">
        <v>0</v>
      </c>
      <c r="AA118" s="250">
        <v>0</v>
      </c>
      <c r="AB118" s="182">
        <v>0</v>
      </c>
      <c r="AC118" s="182">
        <v>0</v>
      </c>
      <c r="AD118" s="182">
        <v>0</v>
      </c>
      <c r="AE118" s="182">
        <v>0</v>
      </c>
      <c r="AF118" s="247">
        <v>0</v>
      </c>
      <c r="AG118" s="369">
        <f t="shared" si="15"/>
        <v>5</v>
      </c>
      <c r="AH118" s="208">
        <v>5</v>
      </c>
      <c r="AI118" s="138">
        <v>0</v>
      </c>
      <c r="AJ118" s="163">
        <v>5</v>
      </c>
      <c r="AK118" s="217">
        <v>0</v>
      </c>
      <c r="AL118" s="182">
        <v>0</v>
      </c>
      <c r="AM118" s="182"/>
      <c r="AN118" s="227"/>
      <c r="AO118" s="247"/>
      <c r="AP118" s="250"/>
      <c r="AQ118" s="250"/>
      <c r="AR118" s="250"/>
      <c r="AS118" s="247"/>
      <c r="AT118" s="613">
        <f t="shared" si="16"/>
        <v>10</v>
      </c>
      <c r="AU118" s="367">
        <f t="shared" si="17"/>
        <v>59</v>
      </c>
      <c r="AW118" s="174"/>
    </row>
    <row r="119" spans="2:49" ht="18" customHeight="1">
      <c r="B119" s="118">
        <v>113</v>
      </c>
      <c r="C119" s="647" t="s">
        <v>48</v>
      </c>
      <c r="D119" s="649">
        <v>5</v>
      </c>
      <c r="E119" s="143">
        <v>12</v>
      </c>
      <c r="F119" s="143">
        <v>8</v>
      </c>
      <c r="G119" s="431">
        <v>12</v>
      </c>
      <c r="H119" s="362">
        <v>5</v>
      </c>
      <c r="I119" s="143">
        <v>5</v>
      </c>
      <c r="J119" s="143">
        <v>5</v>
      </c>
      <c r="K119" s="363">
        <v>15</v>
      </c>
      <c r="L119" s="364">
        <v>15</v>
      </c>
      <c r="M119" s="142">
        <v>0</v>
      </c>
      <c r="N119" s="143">
        <v>5</v>
      </c>
      <c r="O119" s="143">
        <v>8</v>
      </c>
      <c r="P119" s="143">
        <v>0</v>
      </c>
      <c r="Q119" s="363">
        <v>5</v>
      </c>
      <c r="R119" s="652">
        <f t="shared" si="14"/>
        <v>100</v>
      </c>
      <c r="S119" s="208">
        <v>0</v>
      </c>
      <c r="T119" s="138">
        <v>5</v>
      </c>
      <c r="U119" s="163">
        <v>0</v>
      </c>
      <c r="V119" s="227">
        <v>0</v>
      </c>
      <c r="W119" s="217">
        <v>5</v>
      </c>
      <c r="X119" s="182">
        <v>13</v>
      </c>
      <c r="Y119" s="182">
        <v>5</v>
      </c>
      <c r="Z119" s="247">
        <v>10</v>
      </c>
      <c r="AA119" s="250">
        <v>11</v>
      </c>
      <c r="AB119" s="182">
        <v>5</v>
      </c>
      <c r="AC119" s="182">
        <v>12</v>
      </c>
      <c r="AD119" s="182">
        <v>0</v>
      </c>
      <c r="AE119" s="182">
        <v>5</v>
      </c>
      <c r="AF119" s="247">
        <v>5</v>
      </c>
      <c r="AG119" s="369">
        <f t="shared" si="15"/>
        <v>76</v>
      </c>
      <c r="AH119" s="208">
        <v>0</v>
      </c>
      <c r="AI119" s="138">
        <v>5</v>
      </c>
      <c r="AJ119" s="163">
        <v>5</v>
      </c>
      <c r="AK119" s="217">
        <v>14</v>
      </c>
      <c r="AL119" s="182">
        <v>5</v>
      </c>
      <c r="AM119" s="182"/>
      <c r="AN119" s="227"/>
      <c r="AO119" s="247"/>
      <c r="AP119" s="250"/>
      <c r="AQ119" s="250"/>
      <c r="AR119" s="250"/>
      <c r="AS119" s="247"/>
      <c r="AT119" s="613">
        <f t="shared" si="16"/>
        <v>29</v>
      </c>
      <c r="AU119" s="367">
        <f t="shared" si="17"/>
        <v>205</v>
      </c>
      <c r="AW119" s="174"/>
    </row>
    <row r="120" spans="2:49" ht="18" customHeight="1">
      <c r="B120" s="118">
        <v>114</v>
      </c>
      <c r="C120" s="127" t="s">
        <v>154</v>
      </c>
      <c r="D120" s="144">
        <v>0</v>
      </c>
      <c r="E120" s="143">
        <v>5</v>
      </c>
      <c r="F120" s="163">
        <v>0</v>
      </c>
      <c r="G120" s="166">
        <v>0</v>
      </c>
      <c r="H120" s="362">
        <v>0</v>
      </c>
      <c r="I120" s="143">
        <v>5</v>
      </c>
      <c r="J120" s="163">
        <v>0</v>
      </c>
      <c r="K120" s="360">
        <v>0</v>
      </c>
      <c r="L120" s="632">
        <v>10</v>
      </c>
      <c r="M120" s="163">
        <v>5</v>
      </c>
      <c r="N120" s="143">
        <v>5</v>
      </c>
      <c r="O120" s="163">
        <v>0</v>
      </c>
      <c r="P120" s="163">
        <v>0</v>
      </c>
      <c r="Q120" s="360">
        <v>0</v>
      </c>
      <c r="R120" s="213">
        <f t="shared" si="14"/>
        <v>30</v>
      </c>
      <c r="S120" s="208">
        <v>5</v>
      </c>
      <c r="T120" s="138">
        <v>0</v>
      </c>
      <c r="U120" s="163">
        <v>5</v>
      </c>
      <c r="V120" s="227">
        <v>0</v>
      </c>
      <c r="W120" s="217">
        <v>0</v>
      </c>
      <c r="X120" s="182">
        <v>0</v>
      </c>
      <c r="Y120" s="182">
        <v>0</v>
      </c>
      <c r="Z120" s="247">
        <v>5</v>
      </c>
      <c r="AA120" s="250">
        <v>5</v>
      </c>
      <c r="AB120" s="182">
        <v>0</v>
      </c>
      <c r="AC120" s="182">
        <v>0</v>
      </c>
      <c r="AD120" s="182">
        <v>0</v>
      </c>
      <c r="AE120" s="182">
        <v>0</v>
      </c>
      <c r="AF120" s="247">
        <v>5</v>
      </c>
      <c r="AG120" s="369">
        <f t="shared" si="15"/>
        <v>25</v>
      </c>
      <c r="AH120" s="208">
        <v>0</v>
      </c>
      <c r="AI120" s="138">
        <v>0</v>
      </c>
      <c r="AJ120" s="163">
        <v>0</v>
      </c>
      <c r="AK120" s="217">
        <v>0</v>
      </c>
      <c r="AL120" s="182">
        <v>5</v>
      </c>
      <c r="AM120" s="182"/>
      <c r="AN120" s="227"/>
      <c r="AO120" s="247"/>
      <c r="AP120" s="250"/>
      <c r="AQ120" s="250"/>
      <c r="AR120" s="250"/>
      <c r="AS120" s="247"/>
      <c r="AT120" s="613">
        <f t="shared" si="16"/>
        <v>5</v>
      </c>
      <c r="AU120" s="367">
        <f t="shared" si="17"/>
        <v>60</v>
      </c>
      <c r="AW120" s="174"/>
    </row>
    <row r="121" spans="2:49" ht="18" customHeight="1">
      <c r="B121" s="118">
        <v>115</v>
      </c>
      <c r="C121" s="127" t="s">
        <v>94</v>
      </c>
      <c r="D121" s="120">
        <v>0</v>
      </c>
      <c r="E121" s="138">
        <v>0</v>
      </c>
      <c r="F121" s="121">
        <v>0</v>
      </c>
      <c r="G121" s="126">
        <v>0</v>
      </c>
      <c r="H121" s="142">
        <v>0</v>
      </c>
      <c r="I121" s="138">
        <v>0</v>
      </c>
      <c r="J121" s="121">
        <v>0</v>
      </c>
      <c r="K121" s="124">
        <v>0</v>
      </c>
      <c r="L121" s="248">
        <v>30</v>
      </c>
      <c r="M121" s="121">
        <v>5</v>
      </c>
      <c r="N121" s="138">
        <v>0</v>
      </c>
      <c r="O121" s="121">
        <v>5</v>
      </c>
      <c r="P121" s="121">
        <v>0</v>
      </c>
      <c r="Q121" s="124">
        <v>0</v>
      </c>
      <c r="R121" s="212">
        <f t="shared" si="14"/>
        <v>40</v>
      </c>
      <c r="S121" s="191">
        <v>5</v>
      </c>
      <c r="T121" s="138">
        <v>0</v>
      </c>
      <c r="U121" s="121">
        <v>0</v>
      </c>
      <c r="V121" s="227">
        <v>5</v>
      </c>
      <c r="W121" s="217">
        <v>0</v>
      </c>
      <c r="X121" s="182">
        <v>0</v>
      </c>
      <c r="Y121" s="182">
        <v>0</v>
      </c>
      <c r="Z121" s="247">
        <v>0</v>
      </c>
      <c r="AA121" s="250">
        <v>0</v>
      </c>
      <c r="AB121" s="182">
        <v>5</v>
      </c>
      <c r="AC121" s="182">
        <v>5</v>
      </c>
      <c r="AD121" s="182">
        <v>0</v>
      </c>
      <c r="AE121" s="182">
        <v>0</v>
      </c>
      <c r="AF121" s="247">
        <v>0</v>
      </c>
      <c r="AG121" s="369">
        <f t="shared" si="15"/>
        <v>20</v>
      </c>
      <c r="AH121" s="191">
        <v>5</v>
      </c>
      <c r="AI121" s="138">
        <v>0</v>
      </c>
      <c r="AJ121" s="121">
        <v>0</v>
      </c>
      <c r="AK121" s="217">
        <v>0</v>
      </c>
      <c r="AL121" s="182">
        <v>0</v>
      </c>
      <c r="AM121" s="182"/>
      <c r="AN121" s="227"/>
      <c r="AO121" s="247"/>
      <c r="AP121" s="250"/>
      <c r="AQ121" s="250"/>
      <c r="AR121" s="250"/>
      <c r="AS121" s="247"/>
      <c r="AT121" s="613">
        <f t="shared" si="16"/>
        <v>5</v>
      </c>
      <c r="AU121" s="367">
        <f t="shared" si="17"/>
        <v>65</v>
      </c>
      <c r="AW121" s="174"/>
    </row>
    <row r="122" spans="2:49" ht="18" customHeight="1">
      <c r="B122" s="118">
        <v>116</v>
      </c>
      <c r="C122" s="614" t="s">
        <v>101</v>
      </c>
      <c r="D122" s="248">
        <v>0</v>
      </c>
      <c r="E122" s="138">
        <v>0</v>
      </c>
      <c r="F122" s="121">
        <v>0</v>
      </c>
      <c r="G122" s="126">
        <v>0</v>
      </c>
      <c r="H122" s="142">
        <v>0</v>
      </c>
      <c r="I122" s="138">
        <v>0</v>
      </c>
      <c r="J122" s="121">
        <v>0</v>
      </c>
      <c r="K122" s="124">
        <v>0</v>
      </c>
      <c r="L122" s="248">
        <v>20</v>
      </c>
      <c r="M122" s="121">
        <v>5</v>
      </c>
      <c r="N122" s="138">
        <v>5</v>
      </c>
      <c r="O122" s="121">
        <v>5</v>
      </c>
      <c r="P122" s="121">
        <v>0</v>
      </c>
      <c r="Q122" s="124">
        <v>5</v>
      </c>
      <c r="R122" s="212">
        <f t="shared" si="14"/>
        <v>40</v>
      </c>
      <c r="S122" s="192">
        <v>5</v>
      </c>
      <c r="T122" s="138">
        <v>0</v>
      </c>
      <c r="U122" s="121">
        <v>5</v>
      </c>
      <c r="V122" s="227">
        <v>5</v>
      </c>
      <c r="W122" s="217">
        <v>0</v>
      </c>
      <c r="X122" s="182">
        <v>5</v>
      </c>
      <c r="Y122" s="182">
        <v>5</v>
      </c>
      <c r="Z122" s="247">
        <v>5</v>
      </c>
      <c r="AA122" s="250">
        <v>5</v>
      </c>
      <c r="AB122" s="182">
        <v>5</v>
      </c>
      <c r="AC122" s="182">
        <v>5</v>
      </c>
      <c r="AD122" s="182">
        <v>0</v>
      </c>
      <c r="AE122" s="182">
        <v>0</v>
      </c>
      <c r="AF122" s="247">
        <v>5</v>
      </c>
      <c r="AG122" s="369">
        <f t="shared" si="15"/>
        <v>50</v>
      </c>
      <c r="AH122" s="192">
        <v>0</v>
      </c>
      <c r="AI122" s="138">
        <v>0</v>
      </c>
      <c r="AJ122" s="121">
        <v>0</v>
      </c>
      <c r="AK122" s="217">
        <v>0</v>
      </c>
      <c r="AL122" s="182">
        <v>0</v>
      </c>
      <c r="AM122" s="182"/>
      <c r="AN122" s="227"/>
      <c r="AO122" s="247"/>
      <c r="AP122" s="250"/>
      <c r="AQ122" s="250"/>
      <c r="AR122" s="250"/>
      <c r="AS122" s="247"/>
      <c r="AT122" s="613">
        <f t="shared" si="16"/>
        <v>0</v>
      </c>
      <c r="AU122" s="367">
        <f t="shared" si="17"/>
        <v>90</v>
      </c>
      <c r="AW122" s="174"/>
    </row>
    <row r="123" spans="2:49" ht="18" customHeight="1">
      <c r="B123" s="118">
        <v>117</v>
      </c>
      <c r="C123" s="643" t="s">
        <v>69</v>
      </c>
      <c r="D123" s="120">
        <v>0</v>
      </c>
      <c r="E123" s="138">
        <v>14</v>
      </c>
      <c r="F123" s="121">
        <v>5</v>
      </c>
      <c r="G123" s="126">
        <v>0</v>
      </c>
      <c r="H123" s="142">
        <v>0</v>
      </c>
      <c r="I123" s="138">
        <v>5</v>
      </c>
      <c r="J123" s="121">
        <v>0</v>
      </c>
      <c r="K123" s="124">
        <v>5</v>
      </c>
      <c r="L123" s="248">
        <v>10</v>
      </c>
      <c r="M123" s="121">
        <v>0</v>
      </c>
      <c r="N123" s="138">
        <v>0</v>
      </c>
      <c r="O123" s="121">
        <v>0</v>
      </c>
      <c r="P123" s="121">
        <v>0</v>
      </c>
      <c r="Q123" s="124">
        <v>0</v>
      </c>
      <c r="R123" s="212">
        <f t="shared" si="14"/>
        <v>39</v>
      </c>
      <c r="S123" s="192">
        <v>0</v>
      </c>
      <c r="T123" s="138">
        <v>0</v>
      </c>
      <c r="U123" s="121">
        <v>0</v>
      </c>
      <c r="V123" s="227">
        <v>0</v>
      </c>
      <c r="W123" s="217">
        <v>0</v>
      </c>
      <c r="X123" s="182">
        <v>0</v>
      </c>
      <c r="Y123" s="182">
        <v>0</v>
      </c>
      <c r="Z123" s="247">
        <v>5</v>
      </c>
      <c r="AA123" s="250">
        <v>5</v>
      </c>
      <c r="AB123" s="182">
        <v>0</v>
      </c>
      <c r="AC123" s="182">
        <v>0</v>
      </c>
      <c r="AD123" s="182">
        <v>0</v>
      </c>
      <c r="AE123" s="182">
        <v>0</v>
      </c>
      <c r="AF123" s="247">
        <v>5</v>
      </c>
      <c r="AG123" s="369">
        <f t="shared" si="15"/>
        <v>15</v>
      </c>
      <c r="AH123" s="192">
        <v>5</v>
      </c>
      <c r="AI123" s="138">
        <v>8</v>
      </c>
      <c r="AJ123" s="121">
        <v>0</v>
      </c>
      <c r="AK123" s="217">
        <v>0</v>
      </c>
      <c r="AL123" s="182">
        <v>0</v>
      </c>
      <c r="AM123" s="182"/>
      <c r="AN123" s="227"/>
      <c r="AO123" s="247"/>
      <c r="AP123" s="250"/>
      <c r="AQ123" s="250"/>
      <c r="AR123" s="250"/>
      <c r="AS123" s="247"/>
      <c r="AT123" s="613">
        <f t="shared" si="16"/>
        <v>13</v>
      </c>
      <c r="AU123" s="367">
        <f t="shared" si="17"/>
        <v>67</v>
      </c>
      <c r="AW123" s="174"/>
    </row>
    <row r="124" spans="2:49" ht="18" customHeight="1">
      <c r="B124" s="118">
        <v>118</v>
      </c>
      <c r="C124" s="643" t="s">
        <v>167</v>
      </c>
      <c r="D124" s="120">
        <v>0</v>
      </c>
      <c r="E124" s="138">
        <v>0</v>
      </c>
      <c r="F124" s="121">
        <v>5</v>
      </c>
      <c r="G124" s="126">
        <v>0</v>
      </c>
      <c r="H124" s="142">
        <v>0</v>
      </c>
      <c r="I124" s="138">
        <v>0</v>
      </c>
      <c r="J124" s="121">
        <v>0</v>
      </c>
      <c r="K124" s="124">
        <v>0</v>
      </c>
      <c r="L124" s="248">
        <v>0</v>
      </c>
      <c r="M124" s="121">
        <v>0</v>
      </c>
      <c r="N124" s="138">
        <v>0</v>
      </c>
      <c r="O124" s="121">
        <v>0</v>
      </c>
      <c r="P124" s="121">
        <v>0</v>
      </c>
      <c r="Q124" s="124">
        <v>0</v>
      </c>
      <c r="R124" s="212">
        <f t="shared" si="14"/>
        <v>5</v>
      </c>
      <c r="S124" s="192">
        <v>0</v>
      </c>
      <c r="T124" s="138">
        <v>0</v>
      </c>
      <c r="U124" s="121">
        <v>0</v>
      </c>
      <c r="V124" s="227">
        <v>0</v>
      </c>
      <c r="W124" s="217">
        <v>0</v>
      </c>
      <c r="X124" s="182">
        <v>0</v>
      </c>
      <c r="Y124" s="182">
        <v>0</v>
      </c>
      <c r="Z124" s="247">
        <v>0</v>
      </c>
      <c r="AA124" s="250">
        <v>0</v>
      </c>
      <c r="AB124" s="121">
        <v>0</v>
      </c>
      <c r="AC124" s="182">
        <v>0</v>
      </c>
      <c r="AD124" s="182">
        <v>0</v>
      </c>
      <c r="AE124" s="182">
        <v>0</v>
      </c>
      <c r="AF124" s="247">
        <v>5</v>
      </c>
      <c r="AG124" s="369">
        <f t="shared" si="15"/>
        <v>5</v>
      </c>
      <c r="AH124" s="192">
        <v>0</v>
      </c>
      <c r="AI124" s="138">
        <v>0</v>
      </c>
      <c r="AJ124" s="121">
        <v>0</v>
      </c>
      <c r="AK124" s="217">
        <v>0</v>
      </c>
      <c r="AL124" s="182">
        <v>0</v>
      </c>
      <c r="AM124" s="182"/>
      <c r="AN124" s="227"/>
      <c r="AO124" s="247"/>
      <c r="AP124" s="250"/>
      <c r="AQ124" s="250"/>
      <c r="AR124" s="250"/>
      <c r="AS124" s="247"/>
      <c r="AT124" s="613">
        <f t="shared" si="16"/>
        <v>0</v>
      </c>
      <c r="AU124" s="367">
        <f t="shared" si="17"/>
        <v>10</v>
      </c>
      <c r="AW124" s="187"/>
    </row>
    <row r="125" spans="2:49" ht="18" customHeight="1">
      <c r="B125" s="118">
        <v>119</v>
      </c>
      <c r="C125" s="643" t="s">
        <v>14</v>
      </c>
      <c r="D125" s="120">
        <v>0</v>
      </c>
      <c r="E125" s="138">
        <v>5</v>
      </c>
      <c r="F125" s="121">
        <v>0</v>
      </c>
      <c r="G125" s="126">
        <v>5</v>
      </c>
      <c r="H125" s="142">
        <v>0</v>
      </c>
      <c r="I125" s="138">
        <v>0</v>
      </c>
      <c r="J125" s="121">
        <v>0</v>
      </c>
      <c r="K125" s="124">
        <v>25</v>
      </c>
      <c r="L125" s="248">
        <v>5</v>
      </c>
      <c r="M125" s="121">
        <v>0</v>
      </c>
      <c r="N125" s="138">
        <v>5</v>
      </c>
      <c r="O125" s="121">
        <v>0</v>
      </c>
      <c r="P125" s="121">
        <v>0</v>
      </c>
      <c r="Q125" s="124">
        <v>0</v>
      </c>
      <c r="R125" s="212">
        <f t="shared" si="14"/>
        <v>45</v>
      </c>
      <c r="S125" s="192">
        <v>0</v>
      </c>
      <c r="T125" s="138">
        <v>0</v>
      </c>
      <c r="U125" s="121">
        <v>0</v>
      </c>
      <c r="V125" s="227">
        <v>0</v>
      </c>
      <c r="W125" s="217">
        <v>0</v>
      </c>
      <c r="X125" s="182">
        <v>0</v>
      </c>
      <c r="Y125" s="182">
        <v>0</v>
      </c>
      <c r="Z125" s="247">
        <v>5</v>
      </c>
      <c r="AA125" s="250">
        <v>0</v>
      </c>
      <c r="AB125" s="182">
        <v>5</v>
      </c>
      <c r="AC125" s="182">
        <v>0</v>
      </c>
      <c r="AD125" s="182">
        <v>0</v>
      </c>
      <c r="AE125" s="182">
        <v>0</v>
      </c>
      <c r="AF125" s="247">
        <v>0</v>
      </c>
      <c r="AG125" s="369">
        <f t="shared" si="15"/>
        <v>10</v>
      </c>
      <c r="AH125" s="192">
        <v>0</v>
      </c>
      <c r="AI125" s="138">
        <v>0</v>
      </c>
      <c r="AJ125" s="121">
        <v>5</v>
      </c>
      <c r="AK125" s="217">
        <v>0</v>
      </c>
      <c r="AL125" s="182">
        <v>0</v>
      </c>
      <c r="AM125" s="182"/>
      <c r="AN125" s="227"/>
      <c r="AO125" s="247"/>
      <c r="AP125" s="250"/>
      <c r="AQ125" s="250"/>
      <c r="AR125" s="250"/>
      <c r="AS125" s="247"/>
      <c r="AT125" s="613">
        <f t="shared" si="16"/>
        <v>5</v>
      </c>
      <c r="AU125" s="367">
        <f t="shared" si="17"/>
        <v>60</v>
      </c>
      <c r="AW125" s="187"/>
    </row>
    <row r="126" spans="2:49" ht="18" customHeight="1">
      <c r="B126" s="118">
        <v>120</v>
      </c>
      <c r="C126" s="643" t="s">
        <v>74</v>
      </c>
      <c r="D126" s="120">
        <v>5</v>
      </c>
      <c r="E126" s="138">
        <v>5</v>
      </c>
      <c r="F126" s="121">
        <v>12</v>
      </c>
      <c r="G126" s="126">
        <v>5</v>
      </c>
      <c r="H126" s="142">
        <v>5</v>
      </c>
      <c r="I126" s="138">
        <v>5</v>
      </c>
      <c r="J126" s="121">
        <v>0</v>
      </c>
      <c r="K126" s="124">
        <v>0</v>
      </c>
      <c r="L126" s="248">
        <v>28</v>
      </c>
      <c r="M126" s="121">
        <v>10</v>
      </c>
      <c r="N126" s="138">
        <v>5</v>
      </c>
      <c r="O126" s="121">
        <v>0</v>
      </c>
      <c r="P126" s="121">
        <v>10</v>
      </c>
      <c r="Q126" s="124">
        <v>5</v>
      </c>
      <c r="R126" s="212">
        <f t="shared" si="14"/>
        <v>95</v>
      </c>
      <c r="S126" s="192">
        <v>5</v>
      </c>
      <c r="T126" s="138">
        <v>5</v>
      </c>
      <c r="U126" s="121">
        <v>5</v>
      </c>
      <c r="V126" s="227">
        <v>5</v>
      </c>
      <c r="W126" s="217">
        <v>5</v>
      </c>
      <c r="X126" s="182">
        <v>0</v>
      </c>
      <c r="Y126" s="182">
        <v>5</v>
      </c>
      <c r="Z126" s="247">
        <v>5</v>
      </c>
      <c r="AA126" s="250">
        <v>5</v>
      </c>
      <c r="AB126" s="182">
        <v>5</v>
      </c>
      <c r="AC126" s="182">
        <v>0</v>
      </c>
      <c r="AD126" s="182">
        <v>0</v>
      </c>
      <c r="AE126" s="182">
        <v>5</v>
      </c>
      <c r="AF126" s="247">
        <v>14</v>
      </c>
      <c r="AG126" s="369">
        <f t="shared" si="15"/>
        <v>64</v>
      </c>
      <c r="AH126" s="192">
        <v>0</v>
      </c>
      <c r="AI126" s="138">
        <v>5</v>
      </c>
      <c r="AJ126" s="121">
        <v>11</v>
      </c>
      <c r="AK126" s="217">
        <v>0</v>
      </c>
      <c r="AL126" s="182">
        <v>0</v>
      </c>
      <c r="AM126" s="182"/>
      <c r="AN126" s="227"/>
      <c r="AO126" s="247"/>
      <c r="AP126" s="250"/>
      <c r="AQ126" s="250"/>
      <c r="AR126" s="250"/>
      <c r="AS126" s="247"/>
      <c r="AT126" s="613">
        <f t="shared" si="16"/>
        <v>16</v>
      </c>
      <c r="AU126" s="367">
        <f t="shared" si="17"/>
        <v>175</v>
      </c>
      <c r="AW126" s="187"/>
    </row>
    <row r="127" spans="2:49" ht="18" customHeight="1">
      <c r="B127" s="118">
        <v>121</v>
      </c>
      <c r="C127" s="643" t="s">
        <v>97</v>
      </c>
      <c r="D127" s="120">
        <v>0</v>
      </c>
      <c r="E127" s="138">
        <v>0</v>
      </c>
      <c r="F127" s="121">
        <v>8</v>
      </c>
      <c r="G127" s="126">
        <v>0</v>
      </c>
      <c r="H127" s="142">
        <v>0</v>
      </c>
      <c r="I127" s="138">
        <v>0</v>
      </c>
      <c r="J127" s="121">
        <v>5</v>
      </c>
      <c r="K127" s="124">
        <v>0</v>
      </c>
      <c r="L127" s="248">
        <v>22</v>
      </c>
      <c r="M127" s="121">
        <v>0</v>
      </c>
      <c r="N127" s="138">
        <v>0</v>
      </c>
      <c r="O127" s="121">
        <v>0</v>
      </c>
      <c r="P127" s="121">
        <v>0</v>
      </c>
      <c r="Q127" s="124">
        <v>0</v>
      </c>
      <c r="R127" s="212">
        <f t="shared" si="14"/>
        <v>35</v>
      </c>
      <c r="S127" s="192">
        <v>0</v>
      </c>
      <c r="T127" s="138">
        <v>0</v>
      </c>
      <c r="U127" s="121">
        <v>0</v>
      </c>
      <c r="V127" s="227">
        <v>0</v>
      </c>
      <c r="W127" s="217">
        <v>0</v>
      </c>
      <c r="X127" s="182">
        <v>0</v>
      </c>
      <c r="Y127" s="182">
        <v>5</v>
      </c>
      <c r="Z127" s="247">
        <v>0</v>
      </c>
      <c r="AA127" s="250">
        <v>0</v>
      </c>
      <c r="AB127" s="182">
        <v>0</v>
      </c>
      <c r="AC127" s="182">
        <v>0</v>
      </c>
      <c r="AD127" s="182">
        <v>0</v>
      </c>
      <c r="AE127" s="182">
        <v>0</v>
      </c>
      <c r="AF127" s="247">
        <v>0</v>
      </c>
      <c r="AG127" s="369">
        <f t="shared" si="15"/>
        <v>5</v>
      </c>
      <c r="AH127" s="192">
        <v>0</v>
      </c>
      <c r="AI127" s="138">
        <v>0</v>
      </c>
      <c r="AJ127" s="121">
        <v>0</v>
      </c>
      <c r="AK127" s="217">
        <v>5</v>
      </c>
      <c r="AL127" s="182">
        <v>5</v>
      </c>
      <c r="AM127" s="182"/>
      <c r="AN127" s="227"/>
      <c r="AO127" s="247"/>
      <c r="AP127" s="250"/>
      <c r="AQ127" s="250"/>
      <c r="AR127" s="250"/>
      <c r="AS127" s="247"/>
      <c r="AT127" s="613">
        <f t="shared" si="16"/>
        <v>10</v>
      </c>
      <c r="AU127" s="367">
        <v>5</v>
      </c>
      <c r="AW127" s="187"/>
    </row>
    <row r="128" spans="2:49" ht="18" customHeight="1">
      <c r="B128" s="118">
        <v>122</v>
      </c>
      <c r="C128" s="643" t="s">
        <v>75</v>
      </c>
      <c r="D128" s="120">
        <v>5</v>
      </c>
      <c r="E128" s="138">
        <v>0</v>
      </c>
      <c r="F128" s="121">
        <v>0</v>
      </c>
      <c r="G128" s="126">
        <v>0</v>
      </c>
      <c r="H128" s="142">
        <v>0</v>
      </c>
      <c r="I128" s="138">
        <v>5</v>
      </c>
      <c r="J128" s="121">
        <v>0</v>
      </c>
      <c r="K128" s="124">
        <v>5</v>
      </c>
      <c r="L128" s="248">
        <v>5</v>
      </c>
      <c r="M128" s="121">
        <v>5</v>
      </c>
      <c r="N128" s="138">
        <v>0</v>
      </c>
      <c r="O128" s="121">
        <v>0</v>
      </c>
      <c r="P128" s="121">
        <v>8</v>
      </c>
      <c r="Q128" s="124">
        <v>5</v>
      </c>
      <c r="R128" s="212">
        <f t="shared" si="14"/>
        <v>38</v>
      </c>
      <c r="S128" s="192">
        <v>0</v>
      </c>
      <c r="T128" s="138">
        <v>0</v>
      </c>
      <c r="U128" s="121">
        <v>0</v>
      </c>
      <c r="V128" s="227">
        <v>5</v>
      </c>
      <c r="W128" s="217">
        <v>5</v>
      </c>
      <c r="X128" s="182">
        <v>5</v>
      </c>
      <c r="Y128" s="182">
        <v>0</v>
      </c>
      <c r="Z128" s="247">
        <v>0</v>
      </c>
      <c r="AA128" s="250">
        <v>5</v>
      </c>
      <c r="AB128" s="182">
        <v>5</v>
      </c>
      <c r="AC128" s="182">
        <v>5</v>
      </c>
      <c r="AD128" s="182">
        <v>0</v>
      </c>
      <c r="AE128" s="182">
        <v>5</v>
      </c>
      <c r="AF128" s="247">
        <v>5</v>
      </c>
      <c r="AG128" s="369">
        <f t="shared" si="15"/>
        <v>40</v>
      </c>
      <c r="AH128" s="192">
        <v>5</v>
      </c>
      <c r="AI128" s="138">
        <v>12</v>
      </c>
      <c r="AJ128" s="121">
        <v>5</v>
      </c>
      <c r="AK128" s="217">
        <v>0</v>
      </c>
      <c r="AL128" s="182">
        <v>0</v>
      </c>
      <c r="AM128" s="182"/>
      <c r="AN128" s="227"/>
      <c r="AO128" s="247"/>
      <c r="AP128" s="250"/>
      <c r="AQ128" s="250"/>
      <c r="AR128" s="250"/>
      <c r="AS128" s="247"/>
      <c r="AT128" s="613">
        <f t="shared" si="16"/>
        <v>22</v>
      </c>
      <c r="AU128" s="367">
        <f t="shared" ref="AU128:AU133" si="18">AT128+AG128+R128</f>
        <v>100</v>
      </c>
      <c r="AW128" s="187"/>
    </row>
    <row r="129" spans="2:49" ht="18" customHeight="1">
      <c r="B129" s="118">
        <v>123</v>
      </c>
      <c r="C129" s="643" t="s">
        <v>133</v>
      </c>
      <c r="D129" s="120">
        <v>0</v>
      </c>
      <c r="E129" s="138">
        <v>5</v>
      </c>
      <c r="F129" s="121">
        <v>5</v>
      </c>
      <c r="G129" s="126">
        <v>0</v>
      </c>
      <c r="H129" s="139">
        <v>5</v>
      </c>
      <c r="I129" s="138">
        <v>0</v>
      </c>
      <c r="J129" s="121">
        <v>0</v>
      </c>
      <c r="K129" s="126">
        <v>15</v>
      </c>
      <c r="L129" s="248">
        <v>5</v>
      </c>
      <c r="M129" s="121">
        <v>0</v>
      </c>
      <c r="N129" s="138">
        <v>10</v>
      </c>
      <c r="O129" s="121">
        <v>0</v>
      </c>
      <c r="P129" s="121">
        <v>0</v>
      </c>
      <c r="Q129" s="124">
        <v>0</v>
      </c>
      <c r="R129" s="212">
        <f t="shared" si="14"/>
        <v>45</v>
      </c>
      <c r="S129" s="192">
        <v>11</v>
      </c>
      <c r="T129" s="138">
        <v>0</v>
      </c>
      <c r="U129" s="121">
        <v>5</v>
      </c>
      <c r="V129" s="227">
        <v>0</v>
      </c>
      <c r="W129" s="217">
        <v>0</v>
      </c>
      <c r="X129" s="182">
        <v>5</v>
      </c>
      <c r="Y129" s="182">
        <v>5</v>
      </c>
      <c r="Z129" s="247">
        <v>12</v>
      </c>
      <c r="AA129" s="250">
        <v>0</v>
      </c>
      <c r="AB129" s="182">
        <v>5</v>
      </c>
      <c r="AC129" s="182">
        <v>5</v>
      </c>
      <c r="AD129" s="182">
        <v>5</v>
      </c>
      <c r="AE129" s="182">
        <v>0</v>
      </c>
      <c r="AF129" s="247">
        <v>0</v>
      </c>
      <c r="AG129" s="369">
        <f t="shared" si="15"/>
        <v>53</v>
      </c>
      <c r="AH129" s="192">
        <v>0</v>
      </c>
      <c r="AI129" s="138">
        <v>8</v>
      </c>
      <c r="AJ129" s="121">
        <v>0</v>
      </c>
      <c r="AK129" s="217">
        <v>0</v>
      </c>
      <c r="AL129" s="182">
        <v>12</v>
      </c>
      <c r="AM129" s="182"/>
      <c r="AN129" s="227"/>
      <c r="AO129" s="247"/>
      <c r="AP129" s="250"/>
      <c r="AQ129" s="250"/>
      <c r="AR129" s="250"/>
      <c r="AS129" s="247"/>
      <c r="AT129" s="613">
        <f t="shared" si="16"/>
        <v>20</v>
      </c>
      <c r="AU129" s="367">
        <f t="shared" si="18"/>
        <v>118</v>
      </c>
      <c r="AW129" s="187"/>
    </row>
    <row r="130" spans="2:49" ht="18" customHeight="1">
      <c r="B130" s="118">
        <v>124</v>
      </c>
      <c r="C130" s="643" t="s">
        <v>31</v>
      </c>
      <c r="D130" s="120">
        <v>5</v>
      </c>
      <c r="E130" s="138">
        <v>5</v>
      </c>
      <c r="F130" s="121">
        <v>8</v>
      </c>
      <c r="G130" s="126">
        <v>5</v>
      </c>
      <c r="H130" s="139">
        <v>0</v>
      </c>
      <c r="I130" s="138">
        <v>0</v>
      </c>
      <c r="J130" s="121">
        <v>0</v>
      </c>
      <c r="K130" s="126">
        <v>15</v>
      </c>
      <c r="L130" s="248">
        <v>5</v>
      </c>
      <c r="M130" s="121">
        <v>5</v>
      </c>
      <c r="N130" s="138">
        <v>5</v>
      </c>
      <c r="O130" s="121">
        <v>0</v>
      </c>
      <c r="P130" s="121">
        <v>0</v>
      </c>
      <c r="Q130" s="124">
        <v>0</v>
      </c>
      <c r="R130" s="212">
        <f t="shared" si="14"/>
        <v>53</v>
      </c>
      <c r="S130" s="192">
        <v>5</v>
      </c>
      <c r="T130" s="138">
        <v>0</v>
      </c>
      <c r="U130" s="121">
        <v>11</v>
      </c>
      <c r="V130" s="227">
        <v>0</v>
      </c>
      <c r="W130" s="217">
        <v>5</v>
      </c>
      <c r="X130" s="182">
        <v>0</v>
      </c>
      <c r="Y130" s="182">
        <v>0</v>
      </c>
      <c r="Z130" s="247">
        <v>0</v>
      </c>
      <c r="AA130" s="250">
        <v>0</v>
      </c>
      <c r="AB130" s="182">
        <v>5</v>
      </c>
      <c r="AC130" s="182">
        <v>0</v>
      </c>
      <c r="AD130" s="182">
        <v>0</v>
      </c>
      <c r="AE130" s="182">
        <v>0</v>
      </c>
      <c r="AF130" s="247">
        <v>0</v>
      </c>
      <c r="AG130" s="369">
        <f t="shared" si="15"/>
        <v>26</v>
      </c>
      <c r="AH130" s="192">
        <v>0</v>
      </c>
      <c r="AI130" s="138">
        <v>0</v>
      </c>
      <c r="AJ130" s="121">
        <v>5</v>
      </c>
      <c r="AK130" s="217">
        <v>0</v>
      </c>
      <c r="AL130" s="182">
        <v>5</v>
      </c>
      <c r="AM130" s="182"/>
      <c r="AN130" s="227"/>
      <c r="AO130" s="247"/>
      <c r="AP130" s="250"/>
      <c r="AQ130" s="250"/>
      <c r="AR130" s="250"/>
      <c r="AS130" s="247"/>
      <c r="AT130" s="613">
        <f t="shared" si="16"/>
        <v>10</v>
      </c>
      <c r="AU130" s="367">
        <f t="shared" si="18"/>
        <v>89</v>
      </c>
      <c r="AW130" s="187"/>
    </row>
    <row r="131" spans="2:49" ht="18" customHeight="1">
      <c r="B131" s="118">
        <v>125</v>
      </c>
      <c r="C131" s="643" t="s">
        <v>168</v>
      </c>
      <c r="D131" s="120">
        <v>0</v>
      </c>
      <c r="E131" s="138">
        <v>5</v>
      </c>
      <c r="F131" s="121">
        <v>0</v>
      </c>
      <c r="G131" s="126">
        <v>5</v>
      </c>
      <c r="H131" s="139">
        <v>0</v>
      </c>
      <c r="I131" s="138">
        <v>0</v>
      </c>
      <c r="J131" s="121">
        <v>0</v>
      </c>
      <c r="K131" s="126">
        <v>0</v>
      </c>
      <c r="L131" s="248">
        <v>0</v>
      </c>
      <c r="M131" s="121">
        <v>0</v>
      </c>
      <c r="N131" s="138">
        <v>0</v>
      </c>
      <c r="O131" s="121">
        <v>0</v>
      </c>
      <c r="P131" s="121">
        <v>0</v>
      </c>
      <c r="Q131" s="124">
        <v>0</v>
      </c>
      <c r="R131" s="212">
        <f t="shared" si="14"/>
        <v>10</v>
      </c>
      <c r="S131" s="192">
        <v>0</v>
      </c>
      <c r="T131" s="138">
        <v>0</v>
      </c>
      <c r="U131" s="121">
        <v>0</v>
      </c>
      <c r="V131" s="227">
        <v>0</v>
      </c>
      <c r="W131" s="217">
        <v>0</v>
      </c>
      <c r="X131" s="182">
        <v>0</v>
      </c>
      <c r="Y131" s="182">
        <v>0</v>
      </c>
      <c r="Z131" s="247">
        <v>0</v>
      </c>
      <c r="AA131" s="250">
        <v>0</v>
      </c>
      <c r="AB131" s="182">
        <v>0</v>
      </c>
      <c r="AC131" s="182">
        <v>0</v>
      </c>
      <c r="AD131" s="182">
        <v>0</v>
      </c>
      <c r="AE131" s="182">
        <v>0</v>
      </c>
      <c r="AF131" s="247">
        <v>0</v>
      </c>
      <c r="AG131" s="241">
        <f t="shared" si="15"/>
        <v>0</v>
      </c>
      <c r="AH131" s="192">
        <v>0</v>
      </c>
      <c r="AI131" s="138">
        <v>0</v>
      </c>
      <c r="AJ131" s="121">
        <v>0</v>
      </c>
      <c r="AK131" s="217">
        <v>5</v>
      </c>
      <c r="AL131" s="182">
        <v>0</v>
      </c>
      <c r="AM131" s="182"/>
      <c r="AN131" s="227"/>
      <c r="AO131" s="247"/>
      <c r="AP131" s="250"/>
      <c r="AQ131" s="250"/>
      <c r="AR131" s="250"/>
      <c r="AS131" s="247"/>
      <c r="AT131" s="613">
        <f t="shared" si="16"/>
        <v>5</v>
      </c>
      <c r="AU131" s="367">
        <f t="shared" si="18"/>
        <v>15</v>
      </c>
      <c r="AW131" s="187"/>
    </row>
    <row r="132" spans="2:49" ht="18" customHeight="1">
      <c r="B132" s="118">
        <v>126</v>
      </c>
      <c r="C132" s="643" t="s">
        <v>77</v>
      </c>
      <c r="D132" s="120">
        <v>5</v>
      </c>
      <c r="E132" s="138">
        <v>0</v>
      </c>
      <c r="F132" s="121">
        <v>0</v>
      </c>
      <c r="G132" s="126">
        <v>10</v>
      </c>
      <c r="H132" s="139">
        <v>5</v>
      </c>
      <c r="I132" s="138">
        <v>5</v>
      </c>
      <c r="J132" s="121">
        <v>5</v>
      </c>
      <c r="K132" s="126">
        <v>0</v>
      </c>
      <c r="L132" s="248">
        <v>10</v>
      </c>
      <c r="M132" s="121">
        <v>0</v>
      </c>
      <c r="N132" s="138">
        <v>0</v>
      </c>
      <c r="O132" s="121">
        <v>0</v>
      </c>
      <c r="P132" s="121">
        <v>0</v>
      </c>
      <c r="Q132" s="124">
        <v>0</v>
      </c>
      <c r="R132" s="212">
        <f t="shared" si="14"/>
        <v>40</v>
      </c>
      <c r="S132" s="192">
        <v>5</v>
      </c>
      <c r="T132" s="138">
        <v>0</v>
      </c>
      <c r="U132" s="121">
        <v>0</v>
      </c>
      <c r="V132" s="227">
        <v>0</v>
      </c>
      <c r="W132" s="217">
        <v>5</v>
      </c>
      <c r="X132" s="182">
        <v>0</v>
      </c>
      <c r="Y132" s="182">
        <v>5</v>
      </c>
      <c r="Z132" s="247">
        <v>5</v>
      </c>
      <c r="AA132" s="250">
        <v>5</v>
      </c>
      <c r="AB132" s="182">
        <v>0</v>
      </c>
      <c r="AC132" s="182">
        <v>0</v>
      </c>
      <c r="AD132" s="182">
        <v>13</v>
      </c>
      <c r="AE132" s="182">
        <v>0</v>
      </c>
      <c r="AF132" s="247">
        <v>0</v>
      </c>
      <c r="AG132" s="241">
        <f t="shared" si="15"/>
        <v>38</v>
      </c>
      <c r="AH132" s="192">
        <v>5</v>
      </c>
      <c r="AI132" s="138">
        <v>5</v>
      </c>
      <c r="AJ132" s="121">
        <v>0</v>
      </c>
      <c r="AK132" s="217">
        <v>0</v>
      </c>
      <c r="AL132" s="182">
        <v>5</v>
      </c>
      <c r="AM132" s="182"/>
      <c r="AN132" s="182"/>
      <c r="AO132" s="247"/>
      <c r="AP132" s="250"/>
      <c r="AQ132" s="182"/>
      <c r="AR132" s="182"/>
      <c r="AS132" s="227"/>
      <c r="AT132" s="613">
        <f t="shared" si="16"/>
        <v>15</v>
      </c>
      <c r="AU132" s="621">
        <f t="shared" si="18"/>
        <v>93</v>
      </c>
      <c r="AW132" s="187"/>
    </row>
    <row r="133" spans="2:49" ht="18" customHeight="1" thickBot="1">
      <c r="B133" s="617">
        <v>127</v>
      </c>
      <c r="C133" s="645" t="s">
        <v>73</v>
      </c>
      <c r="D133" s="618">
        <v>5</v>
      </c>
      <c r="E133" s="220">
        <v>0</v>
      </c>
      <c r="F133" s="221">
        <v>0</v>
      </c>
      <c r="G133" s="637">
        <v>0</v>
      </c>
      <c r="H133" s="638">
        <v>5</v>
      </c>
      <c r="I133" s="220">
        <v>0</v>
      </c>
      <c r="J133" s="221">
        <v>0</v>
      </c>
      <c r="K133" s="637">
        <v>0</v>
      </c>
      <c r="L133" s="249">
        <v>0</v>
      </c>
      <c r="M133" s="221">
        <v>0</v>
      </c>
      <c r="N133" s="220">
        <v>0</v>
      </c>
      <c r="O133" s="221">
        <v>0</v>
      </c>
      <c r="P133" s="221">
        <v>0</v>
      </c>
      <c r="Q133" s="468">
        <v>0</v>
      </c>
      <c r="R133" s="493">
        <f t="shared" si="14"/>
        <v>10</v>
      </c>
      <c r="S133" s="224">
        <v>0</v>
      </c>
      <c r="T133" s="220">
        <v>0</v>
      </c>
      <c r="U133" s="221">
        <v>0</v>
      </c>
      <c r="V133" s="226">
        <v>0</v>
      </c>
      <c r="W133" s="222">
        <v>0</v>
      </c>
      <c r="X133" s="223">
        <v>0</v>
      </c>
      <c r="Y133" s="223">
        <v>0</v>
      </c>
      <c r="Z133" s="251">
        <v>0</v>
      </c>
      <c r="AA133" s="619">
        <v>0</v>
      </c>
      <c r="AB133" s="223">
        <v>0</v>
      </c>
      <c r="AC133" s="223">
        <v>0</v>
      </c>
      <c r="AD133" s="223">
        <v>0</v>
      </c>
      <c r="AE133" s="223">
        <v>0</v>
      </c>
      <c r="AF133" s="251">
        <v>0</v>
      </c>
      <c r="AG133" s="620">
        <f t="shared" si="15"/>
        <v>0</v>
      </c>
      <c r="AH133" s="224">
        <v>0</v>
      </c>
      <c r="AI133" s="220">
        <v>0</v>
      </c>
      <c r="AJ133" s="221">
        <v>0</v>
      </c>
      <c r="AK133" s="222">
        <v>0</v>
      </c>
      <c r="AL133" s="223">
        <v>0</v>
      </c>
      <c r="AM133" s="223"/>
      <c r="AN133" s="226"/>
      <c r="AO133" s="251"/>
      <c r="AP133" s="619"/>
      <c r="AQ133" s="619"/>
      <c r="AR133" s="619"/>
      <c r="AS133" s="251"/>
      <c r="AT133" s="620">
        <f t="shared" si="16"/>
        <v>0</v>
      </c>
      <c r="AU133" s="622">
        <f t="shared" si="18"/>
        <v>10</v>
      </c>
      <c r="AW133" s="187"/>
    </row>
    <row r="134" spans="2:49" ht="13.5" thickTop="1">
      <c r="AP134" s="371"/>
      <c r="AQ134" s="371"/>
      <c r="AR134" s="371"/>
      <c r="AS134" s="371"/>
      <c r="AT134" s="371"/>
    </row>
  </sheetData>
  <sortState ref="C9:AT133">
    <sortCondition ref="C7:C133"/>
  </sortState>
  <mergeCells count="17">
    <mergeCell ref="B3:C3"/>
    <mergeCell ref="D3:R3"/>
    <mergeCell ref="B4:B6"/>
    <mergeCell ref="C4:C6"/>
    <mergeCell ref="D4:G4"/>
    <mergeCell ref="H4:K4"/>
    <mergeCell ref="L4:Q4"/>
    <mergeCell ref="R4:R5"/>
    <mergeCell ref="AP4:AS4"/>
    <mergeCell ref="AU4:AU5"/>
    <mergeCell ref="S4:V4"/>
    <mergeCell ref="W4:Z4"/>
    <mergeCell ref="AA4:AF4"/>
    <mergeCell ref="AT4:AT5"/>
    <mergeCell ref="AG4:AG5"/>
    <mergeCell ref="AH4:AJ4"/>
    <mergeCell ref="AK4:AO4"/>
  </mergeCells>
  <pageMargins left="0.31496062992125984" right="0.11811023622047245" top="0.35433070866141736" bottom="0.35433070866141736" header="0.31496062992125984" footer="0.31496062992125984"/>
  <pageSetup paperSize="9" scale="65"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131"/>
  <sheetViews>
    <sheetView topLeftCell="A3" zoomScale="75" zoomScaleNormal="75" workbookViewId="0">
      <selection activeCell="AA15" sqref="AA15"/>
    </sheetView>
  </sheetViews>
  <sheetFormatPr defaultRowHeight="12.75"/>
  <cols>
    <col min="2" max="2" width="7" customWidth="1"/>
    <col min="3" max="3" width="28.42578125" customWidth="1"/>
    <col min="4" max="4" width="8.5703125" customWidth="1"/>
    <col min="5" max="5" width="8.140625" customWidth="1"/>
    <col min="6" max="6" width="8" customWidth="1"/>
    <col min="7" max="7" width="8.5703125" customWidth="1"/>
    <col min="8" max="8" width="8.140625" customWidth="1"/>
    <col min="9" max="13" width="8.5703125" customWidth="1"/>
    <col min="14" max="14" width="8" customWidth="1"/>
    <col min="15" max="15" width="8.5703125" customWidth="1"/>
    <col min="16" max="16" width="8.85546875" customWidth="1"/>
    <col min="17" max="17" width="8.5703125" style="187" bestFit="1" customWidth="1"/>
    <col min="18" max="18" width="12.42578125" customWidth="1"/>
    <col min="19" max="19" width="6.7109375" customWidth="1"/>
    <col min="20" max="20" width="26.5703125" customWidth="1"/>
    <col min="21" max="21" width="12" customWidth="1"/>
  </cols>
  <sheetData>
    <row r="2" spans="2:22" ht="13.5" thickBot="1"/>
    <row r="3" spans="2:22" ht="125.25" customHeight="1" thickTop="1" thickBot="1">
      <c r="B3" s="722"/>
      <c r="C3" s="723"/>
      <c r="D3" s="723"/>
      <c r="E3" s="723"/>
      <c r="F3" s="723"/>
      <c r="G3" s="723"/>
      <c r="H3" s="723"/>
      <c r="I3" s="723"/>
      <c r="J3" s="723"/>
      <c r="K3" s="723"/>
      <c r="L3" s="723"/>
      <c r="M3" s="723"/>
      <c r="N3" s="723"/>
      <c r="O3" s="723"/>
      <c r="P3" s="737"/>
      <c r="Q3" s="737"/>
      <c r="R3" s="738"/>
      <c r="S3" s="722"/>
      <c r="T3" s="723"/>
      <c r="U3" s="736"/>
    </row>
    <row r="4" spans="2:22" ht="16.5" customHeight="1" thickTop="1" thickBot="1">
      <c r="B4" s="741" t="s">
        <v>102</v>
      </c>
      <c r="C4" s="744" t="s">
        <v>8</v>
      </c>
      <c r="D4" s="721" t="s">
        <v>180</v>
      </c>
      <c r="E4" s="710"/>
      <c r="F4" s="710"/>
      <c r="G4" s="711"/>
      <c r="H4" s="710" t="s">
        <v>20</v>
      </c>
      <c r="I4" s="710"/>
      <c r="J4" s="710"/>
      <c r="K4" s="716"/>
      <c r="L4" s="710" t="s">
        <v>181</v>
      </c>
      <c r="M4" s="710"/>
      <c r="N4" s="710"/>
      <c r="O4" s="710"/>
      <c r="P4" s="710"/>
      <c r="Q4" s="716"/>
      <c r="R4" s="739" t="s">
        <v>221</v>
      </c>
      <c r="S4" s="747" t="s">
        <v>102</v>
      </c>
      <c r="T4" s="750" t="s">
        <v>8</v>
      </c>
      <c r="U4" s="734" t="s">
        <v>190</v>
      </c>
    </row>
    <row r="5" spans="2:22" ht="15" customHeight="1" thickBot="1">
      <c r="B5" s="742"/>
      <c r="C5" s="745"/>
      <c r="D5" s="446" t="s">
        <v>182</v>
      </c>
      <c r="E5" s="133" t="s">
        <v>185</v>
      </c>
      <c r="F5" s="134" t="s">
        <v>183</v>
      </c>
      <c r="G5" s="109" t="s">
        <v>184</v>
      </c>
      <c r="H5" s="228" t="s">
        <v>186</v>
      </c>
      <c r="I5" s="134" t="s">
        <v>187</v>
      </c>
      <c r="J5" s="109" t="s">
        <v>188</v>
      </c>
      <c r="K5" s="167" t="s">
        <v>203</v>
      </c>
      <c r="L5" s="136" t="s">
        <v>189</v>
      </c>
      <c r="M5" s="136" t="s">
        <v>209</v>
      </c>
      <c r="N5" s="108" t="s">
        <v>210</v>
      </c>
      <c r="O5" s="108" t="s">
        <v>211</v>
      </c>
      <c r="P5" s="236" t="s">
        <v>212</v>
      </c>
      <c r="Q5" s="236" t="s">
        <v>213</v>
      </c>
      <c r="R5" s="740"/>
      <c r="S5" s="748"/>
      <c r="T5" s="751"/>
      <c r="U5" s="735"/>
    </row>
    <row r="6" spans="2:22" ht="16.5" customHeight="1" thickBot="1">
      <c r="B6" s="743"/>
      <c r="C6" s="746"/>
      <c r="D6" s="447" t="s">
        <v>120</v>
      </c>
      <c r="E6" s="156" t="s">
        <v>121</v>
      </c>
      <c r="F6" s="156" t="s">
        <v>122</v>
      </c>
      <c r="G6" s="157" t="s">
        <v>123</v>
      </c>
      <c r="H6" s="216" t="s">
        <v>121</v>
      </c>
      <c r="I6" s="194" t="s">
        <v>120</v>
      </c>
      <c r="J6" s="202" t="s">
        <v>123</v>
      </c>
      <c r="K6" s="196" t="s">
        <v>123</v>
      </c>
      <c r="L6" s="161" t="s">
        <v>123</v>
      </c>
      <c r="M6" s="162" t="s">
        <v>216</v>
      </c>
      <c r="N6" s="159" t="s">
        <v>122</v>
      </c>
      <c r="O6" s="237" t="s">
        <v>120</v>
      </c>
      <c r="P6" s="169" t="s">
        <v>215</v>
      </c>
      <c r="Q6" s="219" t="s">
        <v>216</v>
      </c>
      <c r="R6" s="218" t="s">
        <v>30</v>
      </c>
      <c r="S6" s="749"/>
      <c r="T6" s="752"/>
      <c r="U6" s="215" t="s">
        <v>30</v>
      </c>
    </row>
    <row r="7" spans="2:22" ht="15" thickTop="1">
      <c r="B7" s="112">
        <v>1</v>
      </c>
      <c r="C7" s="433" t="s">
        <v>319</v>
      </c>
      <c r="D7" s="448">
        <v>5</v>
      </c>
      <c r="E7" s="137">
        <v>12</v>
      </c>
      <c r="F7" s="115">
        <v>14</v>
      </c>
      <c r="G7" s="227">
        <v>5</v>
      </c>
      <c r="H7" s="217">
        <v>5</v>
      </c>
      <c r="I7" s="182">
        <v>5</v>
      </c>
      <c r="J7" s="182">
        <v>5</v>
      </c>
      <c r="K7" s="117">
        <v>14</v>
      </c>
      <c r="L7" s="244">
        <v>5</v>
      </c>
      <c r="M7" s="245">
        <v>14</v>
      </c>
      <c r="N7" s="245">
        <v>5</v>
      </c>
      <c r="O7" s="245">
        <v>12</v>
      </c>
      <c r="P7" s="245">
        <v>10</v>
      </c>
      <c r="Q7" s="246">
        <v>5</v>
      </c>
      <c r="R7" s="242">
        <f t="shared" ref="R7:R53" si="0">SUM(D7:Q7)</f>
        <v>116</v>
      </c>
      <c r="S7" s="180">
        <v>1</v>
      </c>
      <c r="T7" s="175" t="s">
        <v>67</v>
      </c>
      <c r="U7" s="252">
        <v>205</v>
      </c>
      <c r="V7" s="168"/>
    </row>
    <row r="8" spans="2:22" ht="14.25">
      <c r="B8" s="118">
        <v>2</v>
      </c>
      <c r="C8" s="434" t="s">
        <v>320</v>
      </c>
      <c r="D8" s="170">
        <v>0</v>
      </c>
      <c r="E8" s="138">
        <v>14</v>
      </c>
      <c r="F8" s="177">
        <v>12</v>
      </c>
      <c r="G8" s="227">
        <v>5</v>
      </c>
      <c r="H8" s="217">
        <v>10</v>
      </c>
      <c r="I8" s="182">
        <v>11</v>
      </c>
      <c r="J8" s="182">
        <v>15</v>
      </c>
      <c r="K8" s="122">
        <v>5</v>
      </c>
      <c r="L8" s="217">
        <v>5</v>
      </c>
      <c r="M8" s="182">
        <v>5</v>
      </c>
      <c r="N8" s="182">
        <v>5</v>
      </c>
      <c r="O8" s="182">
        <v>11</v>
      </c>
      <c r="P8" s="182">
        <v>0</v>
      </c>
      <c r="Q8" s="247">
        <v>5</v>
      </c>
      <c r="R8" s="239">
        <f t="shared" si="0"/>
        <v>103</v>
      </c>
      <c r="S8" s="178">
        <v>2</v>
      </c>
      <c r="T8" s="119" t="s">
        <v>33</v>
      </c>
      <c r="U8" s="240">
        <v>193</v>
      </c>
      <c r="V8" s="168"/>
    </row>
    <row r="9" spans="2:22" ht="14.25">
      <c r="B9" s="118">
        <v>3</v>
      </c>
      <c r="C9" s="435" t="s">
        <v>321</v>
      </c>
      <c r="D9" s="170">
        <v>5</v>
      </c>
      <c r="E9" s="138">
        <v>8</v>
      </c>
      <c r="F9" s="177">
        <v>5</v>
      </c>
      <c r="G9" s="227">
        <v>14</v>
      </c>
      <c r="H9" s="217">
        <v>12</v>
      </c>
      <c r="I9" s="182">
        <v>5</v>
      </c>
      <c r="J9" s="182">
        <v>5</v>
      </c>
      <c r="K9" s="122">
        <v>5</v>
      </c>
      <c r="L9" s="217">
        <v>5</v>
      </c>
      <c r="M9" s="182">
        <v>10</v>
      </c>
      <c r="N9" s="182">
        <v>8</v>
      </c>
      <c r="O9" s="182">
        <v>0</v>
      </c>
      <c r="P9" s="182">
        <v>5</v>
      </c>
      <c r="Q9" s="247">
        <v>14</v>
      </c>
      <c r="R9" s="239">
        <f t="shared" si="0"/>
        <v>101</v>
      </c>
      <c r="S9" s="180">
        <v>3</v>
      </c>
      <c r="T9" s="176" t="s">
        <v>64</v>
      </c>
      <c r="U9" s="240">
        <v>187</v>
      </c>
      <c r="V9" s="168"/>
    </row>
    <row r="10" spans="2:22" ht="14.25">
      <c r="B10" s="118">
        <v>4</v>
      </c>
      <c r="C10" s="435" t="s">
        <v>192</v>
      </c>
      <c r="D10" s="170">
        <v>5</v>
      </c>
      <c r="E10" s="138">
        <v>8</v>
      </c>
      <c r="F10" s="177">
        <v>5</v>
      </c>
      <c r="G10" s="227">
        <v>14</v>
      </c>
      <c r="H10" s="217">
        <v>0</v>
      </c>
      <c r="I10" s="182">
        <v>14</v>
      </c>
      <c r="J10" s="182">
        <v>13</v>
      </c>
      <c r="K10" s="122">
        <v>0</v>
      </c>
      <c r="L10" s="217">
        <v>0</v>
      </c>
      <c r="M10" s="182">
        <v>12</v>
      </c>
      <c r="N10" s="182">
        <v>5</v>
      </c>
      <c r="O10" s="182">
        <v>0</v>
      </c>
      <c r="P10" s="182">
        <v>0</v>
      </c>
      <c r="Q10" s="247">
        <v>0</v>
      </c>
      <c r="R10" s="239">
        <f t="shared" si="0"/>
        <v>76</v>
      </c>
      <c r="S10" s="178">
        <v>4</v>
      </c>
      <c r="T10" s="176" t="s">
        <v>48</v>
      </c>
      <c r="U10" s="240">
        <v>176</v>
      </c>
      <c r="V10" s="168"/>
    </row>
    <row r="11" spans="2:22" ht="14.25">
      <c r="B11" s="118">
        <v>5</v>
      </c>
      <c r="C11" s="434" t="s">
        <v>48</v>
      </c>
      <c r="D11" s="170">
        <v>0</v>
      </c>
      <c r="E11" s="138">
        <v>5</v>
      </c>
      <c r="F11" s="121">
        <v>0</v>
      </c>
      <c r="G11" s="227">
        <v>0</v>
      </c>
      <c r="H11" s="217">
        <v>5</v>
      </c>
      <c r="I11" s="182">
        <v>13</v>
      </c>
      <c r="J11" s="182">
        <v>5</v>
      </c>
      <c r="K11" s="122">
        <v>10</v>
      </c>
      <c r="L11" s="217">
        <v>11</v>
      </c>
      <c r="M11" s="182">
        <v>5</v>
      </c>
      <c r="N11" s="182">
        <v>12</v>
      </c>
      <c r="O11" s="182">
        <v>0</v>
      </c>
      <c r="P11" s="182">
        <v>5</v>
      </c>
      <c r="Q11" s="247">
        <v>5</v>
      </c>
      <c r="R11" s="239">
        <f t="shared" si="0"/>
        <v>76</v>
      </c>
      <c r="S11" s="178">
        <v>5</v>
      </c>
      <c r="T11" s="119" t="s">
        <v>51</v>
      </c>
      <c r="U11" s="240">
        <v>173</v>
      </c>
      <c r="V11" s="168"/>
    </row>
    <row r="12" spans="2:22" ht="14.25">
      <c r="B12" s="118">
        <v>6</v>
      </c>
      <c r="C12" s="435" t="s">
        <v>12</v>
      </c>
      <c r="D12" s="449">
        <v>5</v>
      </c>
      <c r="E12" s="138">
        <v>0</v>
      </c>
      <c r="F12" s="121">
        <v>0</v>
      </c>
      <c r="G12" s="227">
        <v>0</v>
      </c>
      <c r="H12" s="217">
        <v>5</v>
      </c>
      <c r="I12" s="182">
        <v>0</v>
      </c>
      <c r="J12" s="182">
        <v>5</v>
      </c>
      <c r="K12" s="122">
        <v>13</v>
      </c>
      <c r="L12" s="217">
        <v>12</v>
      </c>
      <c r="M12" s="182">
        <v>5</v>
      </c>
      <c r="N12" s="182">
        <v>5</v>
      </c>
      <c r="O12" s="182">
        <v>0</v>
      </c>
      <c r="P12" s="182">
        <v>12</v>
      </c>
      <c r="Q12" s="247">
        <v>12</v>
      </c>
      <c r="R12" s="239">
        <f t="shared" si="0"/>
        <v>74</v>
      </c>
      <c r="S12" s="180">
        <v>6</v>
      </c>
      <c r="T12" s="176" t="s">
        <v>50</v>
      </c>
      <c r="U12" s="240">
        <v>160</v>
      </c>
      <c r="V12" s="168"/>
    </row>
    <row r="13" spans="2:22" ht="14.25">
      <c r="B13" s="118">
        <v>7</v>
      </c>
      <c r="C13" s="435" t="s">
        <v>11</v>
      </c>
      <c r="D13" s="170">
        <v>5</v>
      </c>
      <c r="E13" s="138">
        <v>12</v>
      </c>
      <c r="F13" s="121">
        <v>14</v>
      </c>
      <c r="G13" s="227">
        <v>5</v>
      </c>
      <c r="H13" s="217">
        <v>0</v>
      </c>
      <c r="I13" s="182">
        <v>5</v>
      </c>
      <c r="J13" s="182">
        <v>5</v>
      </c>
      <c r="K13" s="122">
        <v>0</v>
      </c>
      <c r="L13" s="217">
        <v>10</v>
      </c>
      <c r="M13" s="182">
        <v>0</v>
      </c>
      <c r="N13" s="182">
        <v>10</v>
      </c>
      <c r="O13" s="182">
        <v>0</v>
      </c>
      <c r="P13" s="182">
        <v>0</v>
      </c>
      <c r="Q13" s="247">
        <v>5</v>
      </c>
      <c r="R13" s="239">
        <f t="shared" si="0"/>
        <v>71</v>
      </c>
      <c r="S13" s="178">
        <v>7</v>
      </c>
      <c r="T13" s="119" t="s">
        <v>53</v>
      </c>
      <c r="U13" s="240">
        <v>159</v>
      </c>
      <c r="V13" s="168"/>
    </row>
    <row r="14" spans="2:22" ht="14.25">
      <c r="B14" s="118">
        <v>8</v>
      </c>
      <c r="C14" s="436" t="s">
        <v>39</v>
      </c>
      <c r="D14" s="170">
        <v>5</v>
      </c>
      <c r="E14" s="138">
        <v>5</v>
      </c>
      <c r="F14" s="121">
        <v>0</v>
      </c>
      <c r="G14" s="227">
        <v>10</v>
      </c>
      <c r="H14" s="217">
        <v>0</v>
      </c>
      <c r="I14" s="182">
        <v>0</v>
      </c>
      <c r="J14" s="182">
        <v>10</v>
      </c>
      <c r="K14" s="122">
        <v>0</v>
      </c>
      <c r="L14" s="217">
        <v>15</v>
      </c>
      <c r="M14" s="182">
        <v>0</v>
      </c>
      <c r="N14" s="182">
        <v>10</v>
      </c>
      <c r="O14" s="182">
        <v>15</v>
      </c>
      <c r="P14" s="182">
        <v>0</v>
      </c>
      <c r="Q14" s="247">
        <v>0</v>
      </c>
      <c r="R14" s="239">
        <f t="shared" si="0"/>
        <v>70</v>
      </c>
      <c r="S14" s="178">
        <v>8</v>
      </c>
      <c r="T14" s="119" t="s">
        <v>74</v>
      </c>
      <c r="U14" s="240">
        <v>159</v>
      </c>
      <c r="V14" s="168"/>
    </row>
    <row r="15" spans="2:22" ht="14.25">
      <c r="B15" s="118">
        <v>9</v>
      </c>
      <c r="C15" s="435" t="s">
        <v>53</v>
      </c>
      <c r="D15" s="170">
        <v>10</v>
      </c>
      <c r="E15" s="138">
        <v>0</v>
      </c>
      <c r="F15" s="121">
        <v>0</v>
      </c>
      <c r="G15" s="227">
        <v>0</v>
      </c>
      <c r="H15" s="217">
        <v>5</v>
      </c>
      <c r="I15" s="182">
        <v>0</v>
      </c>
      <c r="J15" s="182">
        <v>5</v>
      </c>
      <c r="K15" s="122">
        <v>5</v>
      </c>
      <c r="L15" s="217">
        <v>5</v>
      </c>
      <c r="M15" s="182">
        <v>5</v>
      </c>
      <c r="N15" s="182">
        <v>0</v>
      </c>
      <c r="O15" s="182">
        <v>14</v>
      </c>
      <c r="P15" s="182">
        <v>14</v>
      </c>
      <c r="Q15" s="247">
        <v>5</v>
      </c>
      <c r="R15" s="239">
        <f t="shared" si="0"/>
        <v>68</v>
      </c>
      <c r="S15" s="180">
        <v>9</v>
      </c>
      <c r="T15" s="119" t="s">
        <v>32</v>
      </c>
      <c r="U15" s="240">
        <v>157</v>
      </c>
      <c r="V15" s="168"/>
    </row>
    <row r="16" spans="2:22" ht="14.25">
      <c r="B16" s="118">
        <v>10</v>
      </c>
      <c r="C16" s="435" t="s">
        <v>322</v>
      </c>
      <c r="D16" s="170">
        <v>0</v>
      </c>
      <c r="E16" s="138">
        <v>5</v>
      </c>
      <c r="F16" s="121">
        <v>5</v>
      </c>
      <c r="G16" s="227">
        <v>5</v>
      </c>
      <c r="H16" s="217">
        <v>5</v>
      </c>
      <c r="I16" s="182">
        <v>5</v>
      </c>
      <c r="J16" s="182">
        <v>5</v>
      </c>
      <c r="K16" s="122">
        <v>5</v>
      </c>
      <c r="L16" s="217">
        <v>5</v>
      </c>
      <c r="M16" s="182">
        <v>5</v>
      </c>
      <c r="N16" s="182">
        <v>12</v>
      </c>
      <c r="O16" s="182">
        <v>0</v>
      </c>
      <c r="P16" s="182">
        <v>5</v>
      </c>
      <c r="Q16" s="247">
        <v>5</v>
      </c>
      <c r="R16" s="239">
        <f t="shared" si="0"/>
        <v>67</v>
      </c>
      <c r="S16" s="178">
        <v>10</v>
      </c>
      <c r="T16" s="119" t="s">
        <v>12</v>
      </c>
      <c r="U16" s="240">
        <v>156</v>
      </c>
      <c r="V16" s="168"/>
    </row>
    <row r="17" spans="2:22" ht="14.25">
      <c r="B17" s="118">
        <v>11</v>
      </c>
      <c r="C17" s="435" t="s">
        <v>32</v>
      </c>
      <c r="D17" s="170">
        <v>0</v>
      </c>
      <c r="E17" s="138">
        <v>0</v>
      </c>
      <c r="F17" s="121">
        <v>0</v>
      </c>
      <c r="G17" s="227">
        <v>0</v>
      </c>
      <c r="H17" s="217">
        <v>5</v>
      </c>
      <c r="I17" s="182">
        <v>10</v>
      </c>
      <c r="J17" s="182">
        <v>14</v>
      </c>
      <c r="K17" s="122">
        <v>5</v>
      </c>
      <c r="L17" s="217">
        <v>5</v>
      </c>
      <c r="M17" s="182">
        <v>5</v>
      </c>
      <c r="N17" s="182">
        <v>8</v>
      </c>
      <c r="O17" s="182">
        <v>5</v>
      </c>
      <c r="P17" s="182">
        <v>5</v>
      </c>
      <c r="Q17" s="247">
        <v>5</v>
      </c>
      <c r="R17" s="239">
        <f t="shared" si="0"/>
        <v>67</v>
      </c>
      <c r="S17" s="178">
        <v>11</v>
      </c>
      <c r="T17" s="119" t="s">
        <v>68</v>
      </c>
      <c r="U17" s="240">
        <v>150</v>
      </c>
      <c r="V17" s="168"/>
    </row>
    <row r="18" spans="2:22" ht="14.25">
      <c r="B18" s="118">
        <v>12</v>
      </c>
      <c r="C18" s="435" t="s">
        <v>74</v>
      </c>
      <c r="D18" s="170">
        <v>5</v>
      </c>
      <c r="E18" s="138">
        <v>5</v>
      </c>
      <c r="F18" s="121">
        <v>5</v>
      </c>
      <c r="G18" s="227">
        <v>5</v>
      </c>
      <c r="H18" s="217">
        <v>5</v>
      </c>
      <c r="I18" s="182">
        <v>0</v>
      </c>
      <c r="J18" s="182">
        <v>5</v>
      </c>
      <c r="K18" s="122">
        <v>5</v>
      </c>
      <c r="L18" s="217">
        <v>5</v>
      </c>
      <c r="M18" s="182">
        <v>5</v>
      </c>
      <c r="N18" s="182">
        <v>0</v>
      </c>
      <c r="O18" s="182">
        <v>0</v>
      </c>
      <c r="P18" s="182">
        <v>5</v>
      </c>
      <c r="Q18" s="247">
        <v>14</v>
      </c>
      <c r="R18" s="239">
        <f t="shared" si="0"/>
        <v>64</v>
      </c>
      <c r="S18" s="180">
        <v>12</v>
      </c>
      <c r="T18" s="123" t="s">
        <v>39</v>
      </c>
      <c r="U18" s="240">
        <v>135</v>
      </c>
      <c r="V18" s="168"/>
    </row>
    <row r="19" spans="2:22" ht="14.25">
      <c r="B19" s="118">
        <v>13</v>
      </c>
      <c r="C19" s="435" t="s">
        <v>59</v>
      </c>
      <c r="D19" s="170">
        <v>5</v>
      </c>
      <c r="E19" s="138">
        <v>12</v>
      </c>
      <c r="F19" s="121">
        <v>5</v>
      </c>
      <c r="G19" s="227">
        <v>5</v>
      </c>
      <c r="H19" s="217">
        <v>14</v>
      </c>
      <c r="I19" s="182">
        <v>0</v>
      </c>
      <c r="J19" s="182">
        <v>5</v>
      </c>
      <c r="K19" s="122">
        <v>0</v>
      </c>
      <c r="L19" s="217">
        <v>0</v>
      </c>
      <c r="M19" s="182">
        <v>5</v>
      </c>
      <c r="N19" s="182">
        <v>0</v>
      </c>
      <c r="O19" s="182">
        <v>0</v>
      </c>
      <c r="P19" s="182">
        <v>8</v>
      </c>
      <c r="Q19" s="247">
        <v>0</v>
      </c>
      <c r="R19" s="239">
        <f t="shared" si="0"/>
        <v>59</v>
      </c>
      <c r="S19" s="178">
        <v>13</v>
      </c>
      <c r="T19" s="119" t="s">
        <v>81</v>
      </c>
      <c r="U19" s="240">
        <v>134</v>
      </c>
      <c r="V19" s="168"/>
    </row>
    <row r="20" spans="2:22" ht="14.25">
      <c r="B20" s="118">
        <v>14</v>
      </c>
      <c r="C20" s="434" t="s">
        <v>50</v>
      </c>
      <c r="D20" s="170">
        <v>5</v>
      </c>
      <c r="E20" s="138">
        <v>5</v>
      </c>
      <c r="F20" s="121">
        <v>0</v>
      </c>
      <c r="G20" s="227">
        <v>0</v>
      </c>
      <c r="H20" s="217">
        <v>14</v>
      </c>
      <c r="I20" s="182">
        <v>5</v>
      </c>
      <c r="J20" s="182">
        <v>0</v>
      </c>
      <c r="K20" s="122">
        <v>5</v>
      </c>
      <c r="L20" s="217">
        <v>5</v>
      </c>
      <c r="M20" s="182">
        <v>5</v>
      </c>
      <c r="N20" s="182">
        <v>5</v>
      </c>
      <c r="O20" s="182">
        <v>5</v>
      </c>
      <c r="P20" s="182">
        <v>0</v>
      </c>
      <c r="Q20" s="247">
        <v>5</v>
      </c>
      <c r="R20" s="239">
        <f t="shared" si="0"/>
        <v>59</v>
      </c>
      <c r="S20" s="178">
        <v>14</v>
      </c>
      <c r="T20" s="119" t="s">
        <v>124</v>
      </c>
      <c r="U20" s="240">
        <v>129</v>
      </c>
      <c r="V20" s="168"/>
    </row>
    <row r="21" spans="2:22" ht="14.25">
      <c r="B21" s="118">
        <v>15</v>
      </c>
      <c r="C21" s="434" t="s">
        <v>64</v>
      </c>
      <c r="D21" s="170">
        <v>5</v>
      </c>
      <c r="E21" s="138">
        <v>0</v>
      </c>
      <c r="F21" s="121">
        <v>0</v>
      </c>
      <c r="G21" s="227">
        <v>5</v>
      </c>
      <c r="H21" s="217">
        <v>10</v>
      </c>
      <c r="I21" s="182">
        <v>5</v>
      </c>
      <c r="J21" s="182">
        <v>5</v>
      </c>
      <c r="K21" s="122">
        <v>5</v>
      </c>
      <c r="L21" s="217">
        <v>5</v>
      </c>
      <c r="M21" s="182">
        <v>5</v>
      </c>
      <c r="N21" s="182">
        <v>10</v>
      </c>
      <c r="O21" s="182">
        <v>0</v>
      </c>
      <c r="P21" s="182">
        <v>0</v>
      </c>
      <c r="Q21" s="247">
        <v>0</v>
      </c>
      <c r="R21" s="239">
        <f t="shared" si="0"/>
        <v>55</v>
      </c>
      <c r="S21" s="180">
        <v>15</v>
      </c>
      <c r="T21" s="119" t="s">
        <v>63</v>
      </c>
      <c r="U21" s="240">
        <v>121</v>
      </c>
      <c r="V21" s="168"/>
    </row>
    <row r="22" spans="2:22" ht="14.25">
      <c r="B22" s="118">
        <v>16</v>
      </c>
      <c r="C22" s="435" t="s">
        <v>81</v>
      </c>
      <c r="D22" s="170">
        <v>0</v>
      </c>
      <c r="E22" s="138">
        <v>0</v>
      </c>
      <c r="F22" s="121">
        <v>0</v>
      </c>
      <c r="G22" s="227">
        <v>0</v>
      </c>
      <c r="H22" s="217">
        <v>12</v>
      </c>
      <c r="I22" s="182">
        <v>5</v>
      </c>
      <c r="J22" s="182">
        <v>0</v>
      </c>
      <c r="K22" s="122">
        <v>5</v>
      </c>
      <c r="L22" s="217">
        <v>13</v>
      </c>
      <c r="M22" s="182">
        <v>5</v>
      </c>
      <c r="N22" s="182">
        <v>10</v>
      </c>
      <c r="O22" s="182">
        <v>0</v>
      </c>
      <c r="P22" s="182">
        <v>0</v>
      </c>
      <c r="Q22" s="247">
        <v>5</v>
      </c>
      <c r="R22" s="239">
        <f t="shared" si="0"/>
        <v>55</v>
      </c>
      <c r="S22" s="178">
        <v>16</v>
      </c>
      <c r="T22" s="119" t="s">
        <v>11</v>
      </c>
      <c r="U22" s="240">
        <v>120</v>
      </c>
      <c r="V22" s="168"/>
    </row>
    <row r="23" spans="2:22" ht="14.25">
      <c r="B23" s="118">
        <v>17</v>
      </c>
      <c r="C23" s="435" t="s">
        <v>44</v>
      </c>
      <c r="D23" s="170">
        <v>5</v>
      </c>
      <c r="E23" s="138">
        <v>10</v>
      </c>
      <c r="F23" s="121">
        <v>0</v>
      </c>
      <c r="G23" s="227">
        <v>5</v>
      </c>
      <c r="H23" s="217">
        <v>0</v>
      </c>
      <c r="I23" s="182">
        <v>5</v>
      </c>
      <c r="J23" s="182">
        <v>5</v>
      </c>
      <c r="K23" s="122">
        <v>5</v>
      </c>
      <c r="L23" s="217">
        <v>0</v>
      </c>
      <c r="M23" s="182">
        <v>14</v>
      </c>
      <c r="N23" s="182">
        <v>0</v>
      </c>
      <c r="O23" s="182">
        <v>0</v>
      </c>
      <c r="P23" s="182">
        <v>0</v>
      </c>
      <c r="Q23" s="247">
        <v>5</v>
      </c>
      <c r="R23" s="239">
        <f t="shared" si="0"/>
        <v>54</v>
      </c>
      <c r="S23" s="178">
        <v>17</v>
      </c>
      <c r="T23" s="119" t="s">
        <v>129</v>
      </c>
      <c r="U23" s="240">
        <v>117</v>
      </c>
      <c r="V23" s="168"/>
    </row>
    <row r="24" spans="2:22" ht="14.25">
      <c r="B24" s="118">
        <v>18</v>
      </c>
      <c r="C24" s="435" t="s">
        <v>133</v>
      </c>
      <c r="D24" s="170">
        <v>11</v>
      </c>
      <c r="E24" s="138">
        <v>0</v>
      </c>
      <c r="F24" s="121">
        <v>5</v>
      </c>
      <c r="G24" s="227">
        <v>0</v>
      </c>
      <c r="H24" s="217">
        <v>0</v>
      </c>
      <c r="I24" s="182">
        <v>5</v>
      </c>
      <c r="J24" s="182">
        <v>5</v>
      </c>
      <c r="K24" s="122">
        <v>12</v>
      </c>
      <c r="L24" s="217">
        <v>0</v>
      </c>
      <c r="M24" s="182">
        <v>5</v>
      </c>
      <c r="N24" s="182">
        <v>5</v>
      </c>
      <c r="O24" s="182">
        <v>5</v>
      </c>
      <c r="P24" s="182">
        <v>0</v>
      </c>
      <c r="Q24" s="247">
        <v>0</v>
      </c>
      <c r="R24" s="239">
        <f t="shared" si="0"/>
        <v>53</v>
      </c>
      <c r="S24" s="180">
        <v>18</v>
      </c>
      <c r="T24" s="119" t="s">
        <v>49</v>
      </c>
      <c r="U24" s="240">
        <v>114</v>
      </c>
      <c r="V24" s="168"/>
    </row>
    <row r="25" spans="2:22" ht="14.25">
      <c r="B25" s="118">
        <v>19</v>
      </c>
      <c r="C25" s="435" t="s">
        <v>124</v>
      </c>
      <c r="D25" s="170">
        <v>0</v>
      </c>
      <c r="E25" s="138">
        <v>0</v>
      </c>
      <c r="F25" s="121">
        <v>10</v>
      </c>
      <c r="G25" s="227">
        <v>12</v>
      </c>
      <c r="H25" s="217">
        <v>5</v>
      </c>
      <c r="I25" s="182">
        <v>0</v>
      </c>
      <c r="J25" s="182">
        <v>5</v>
      </c>
      <c r="K25" s="122">
        <v>5</v>
      </c>
      <c r="L25" s="217">
        <v>5</v>
      </c>
      <c r="M25" s="182">
        <v>0</v>
      </c>
      <c r="N25" s="182">
        <v>0</v>
      </c>
      <c r="O25" s="182">
        <v>0</v>
      </c>
      <c r="P25" s="182">
        <v>10</v>
      </c>
      <c r="Q25" s="247">
        <v>0</v>
      </c>
      <c r="R25" s="239">
        <f t="shared" si="0"/>
        <v>52</v>
      </c>
      <c r="S25" s="178">
        <v>19</v>
      </c>
      <c r="T25" s="119" t="s">
        <v>192</v>
      </c>
      <c r="U25" s="240">
        <v>111</v>
      </c>
      <c r="V25" s="168"/>
    </row>
    <row r="26" spans="2:22" ht="14.25">
      <c r="B26" s="118">
        <v>20</v>
      </c>
      <c r="C26" s="435" t="s">
        <v>129</v>
      </c>
      <c r="D26" s="170">
        <v>0</v>
      </c>
      <c r="E26" s="138">
        <v>0</v>
      </c>
      <c r="F26" s="121">
        <v>0</v>
      </c>
      <c r="G26" s="227">
        <v>0</v>
      </c>
      <c r="H26" s="217">
        <v>5</v>
      </c>
      <c r="I26" s="182">
        <v>0</v>
      </c>
      <c r="J26" s="182">
        <v>5</v>
      </c>
      <c r="K26" s="122">
        <v>0</v>
      </c>
      <c r="L26" s="217">
        <v>5</v>
      </c>
      <c r="M26" s="182">
        <v>5</v>
      </c>
      <c r="N26" s="182">
        <v>5</v>
      </c>
      <c r="O26" s="182">
        <v>10</v>
      </c>
      <c r="P26" s="182">
        <v>10</v>
      </c>
      <c r="Q26" s="247">
        <v>5</v>
      </c>
      <c r="R26" s="239">
        <f t="shared" si="0"/>
        <v>50</v>
      </c>
      <c r="S26" s="178">
        <v>20</v>
      </c>
      <c r="T26" s="119" t="s">
        <v>44</v>
      </c>
      <c r="U26" s="240">
        <v>103</v>
      </c>
      <c r="V26" s="168"/>
    </row>
    <row r="27" spans="2:22" ht="14.25">
      <c r="B27" s="118">
        <v>21</v>
      </c>
      <c r="C27" s="436" t="s">
        <v>101</v>
      </c>
      <c r="D27" s="170">
        <v>5</v>
      </c>
      <c r="E27" s="138">
        <v>0</v>
      </c>
      <c r="F27" s="121">
        <v>5</v>
      </c>
      <c r="G27" s="227">
        <v>5</v>
      </c>
      <c r="H27" s="217">
        <v>0</v>
      </c>
      <c r="I27" s="182">
        <v>5</v>
      </c>
      <c r="J27" s="182">
        <v>5</v>
      </c>
      <c r="K27" s="126">
        <v>5</v>
      </c>
      <c r="L27" s="217">
        <v>5</v>
      </c>
      <c r="M27" s="182">
        <v>5</v>
      </c>
      <c r="N27" s="182">
        <v>5</v>
      </c>
      <c r="O27" s="182">
        <v>0</v>
      </c>
      <c r="P27" s="182">
        <v>0</v>
      </c>
      <c r="Q27" s="247">
        <v>5</v>
      </c>
      <c r="R27" s="239">
        <f t="shared" si="0"/>
        <v>50</v>
      </c>
      <c r="S27" s="180">
        <v>21</v>
      </c>
      <c r="T27" s="119" t="s">
        <v>9</v>
      </c>
      <c r="U27" s="240">
        <v>102</v>
      </c>
      <c r="V27" s="168"/>
    </row>
    <row r="28" spans="2:22" ht="14.25">
      <c r="B28" s="118">
        <v>22</v>
      </c>
      <c r="C28" s="435" t="s">
        <v>63</v>
      </c>
      <c r="D28" s="170">
        <v>0</v>
      </c>
      <c r="E28" s="138">
        <v>0</v>
      </c>
      <c r="F28" s="121">
        <v>0</v>
      </c>
      <c r="G28" s="227">
        <v>0</v>
      </c>
      <c r="H28" s="217">
        <v>5</v>
      </c>
      <c r="I28" s="182">
        <v>5</v>
      </c>
      <c r="J28" s="182">
        <v>11</v>
      </c>
      <c r="K28" s="122">
        <v>5</v>
      </c>
      <c r="L28" s="217">
        <v>5</v>
      </c>
      <c r="M28" s="182">
        <v>5</v>
      </c>
      <c r="N28" s="182">
        <v>5</v>
      </c>
      <c r="O28" s="182">
        <v>0</v>
      </c>
      <c r="P28" s="182">
        <v>0</v>
      </c>
      <c r="Q28" s="247">
        <v>5</v>
      </c>
      <c r="R28" s="239">
        <f t="shared" si="0"/>
        <v>46</v>
      </c>
      <c r="S28" s="178">
        <v>22</v>
      </c>
      <c r="T28" s="119" t="s">
        <v>133</v>
      </c>
      <c r="U28" s="240">
        <v>98</v>
      </c>
      <c r="V28" s="168"/>
    </row>
    <row r="29" spans="2:22" ht="14.25">
      <c r="B29" s="118">
        <v>23</v>
      </c>
      <c r="C29" s="435" t="s">
        <v>9</v>
      </c>
      <c r="D29" s="170">
        <v>0</v>
      </c>
      <c r="E29" s="138">
        <v>0</v>
      </c>
      <c r="F29" s="121">
        <v>0</v>
      </c>
      <c r="G29" s="227">
        <v>0</v>
      </c>
      <c r="H29" s="217">
        <v>8</v>
      </c>
      <c r="I29" s="182">
        <v>5</v>
      </c>
      <c r="J29" s="182">
        <v>5</v>
      </c>
      <c r="K29" s="122">
        <v>0</v>
      </c>
      <c r="L29" s="217">
        <v>0</v>
      </c>
      <c r="M29" s="182">
        <v>5</v>
      </c>
      <c r="N29" s="182">
        <v>0</v>
      </c>
      <c r="O29" s="182">
        <v>0</v>
      </c>
      <c r="P29" s="182">
        <v>14</v>
      </c>
      <c r="Q29" s="247">
        <v>5</v>
      </c>
      <c r="R29" s="239">
        <f t="shared" si="0"/>
        <v>42</v>
      </c>
      <c r="S29" s="178">
        <v>23</v>
      </c>
      <c r="T29" s="119" t="s">
        <v>54</v>
      </c>
      <c r="U29" s="240">
        <v>91</v>
      </c>
      <c r="V29" s="168"/>
    </row>
    <row r="30" spans="2:22" ht="14.25">
      <c r="B30" s="118">
        <v>24</v>
      </c>
      <c r="C30" s="435" t="s">
        <v>49</v>
      </c>
      <c r="D30" s="449">
        <v>0</v>
      </c>
      <c r="E30" s="138">
        <v>0</v>
      </c>
      <c r="F30" s="121">
        <v>0</v>
      </c>
      <c r="G30" s="227">
        <v>0</v>
      </c>
      <c r="H30" s="217">
        <v>5</v>
      </c>
      <c r="I30" s="182">
        <v>5</v>
      </c>
      <c r="J30" s="182">
        <v>5</v>
      </c>
      <c r="K30" s="122">
        <v>5</v>
      </c>
      <c r="L30" s="217">
        <v>5</v>
      </c>
      <c r="M30" s="182">
        <v>0</v>
      </c>
      <c r="N30" s="182">
        <v>5</v>
      </c>
      <c r="O30" s="182">
        <v>0</v>
      </c>
      <c r="P30" s="182">
        <v>5</v>
      </c>
      <c r="Q30" s="247">
        <v>5</v>
      </c>
      <c r="R30" s="239">
        <f t="shared" si="0"/>
        <v>40</v>
      </c>
      <c r="S30" s="180">
        <v>24</v>
      </c>
      <c r="T30" s="119" t="s">
        <v>99</v>
      </c>
      <c r="U30" s="240">
        <v>91</v>
      </c>
      <c r="V30" s="168"/>
    </row>
    <row r="31" spans="2:22" ht="14.25">
      <c r="B31" s="118">
        <v>25</v>
      </c>
      <c r="C31" s="436" t="s">
        <v>199</v>
      </c>
      <c r="D31" s="170">
        <v>0</v>
      </c>
      <c r="E31" s="138">
        <v>0</v>
      </c>
      <c r="F31" s="138">
        <v>0</v>
      </c>
      <c r="G31" s="227">
        <v>0</v>
      </c>
      <c r="H31" s="217">
        <v>0</v>
      </c>
      <c r="I31" s="182">
        <v>15</v>
      </c>
      <c r="J31" s="182">
        <v>5</v>
      </c>
      <c r="K31" s="122">
        <v>0</v>
      </c>
      <c r="L31" s="217">
        <v>5</v>
      </c>
      <c r="M31" s="182">
        <v>0</v>
      </c>
      <c r="N31" s="182">
        <v>5</v>
      </c>
      <c r="O31" s="182">
        <v>5</v>
      </c>
      <c r="P31" s="182">
        <v>0</v>
      </c>
      <c r="Q31" s="247">
        <v>5</v>
      </c>
      <c r="R31" s="239">
        <f t="shared" si="0"/>
        <v>40</v>
      </c>
      <c r="S31" s="178">
        <v>25</v>
      </c>
      <c r="T31" s="123" t="s">
        <v>101</v>
      </c>
      <c r="U31" s="240">
        <v>90</v>
      </c>
      <c r="V31" s="168"/>
    </row>
    <row r="32" spans="2:22" ht="14.25">
      <c r="B32" s="118">
        <v>26</v>
      </c>
      <c r="C32" s="435" t="s">
        <v>75</v>
      </c>
      <c r="D32" s="170">
        <v>0</v>
      </c>
      <c r="E32" s="138">
        <v>0</v>
      </c>
      <c r="F32" s="121">
        <v>0</v>
      </c>
      <c r="G32" s="227">
        <v>5</v>
      </c>
      <c r="H32" s="217">
        <v>5</v>
      </c>
      <c r="I32" s="182">
        <v>5</v>
      </c>
      <c r="J32" s="182">
        <v>0</v>
      </c>
      <c r="K32" s="126">
        <v>0</v>
      </c>
      <c r="L32" s="217">
        <v>5</v>
      </c>
      <c r="M32" s="182">
        <v>5</v>
      </c>
      <c r="N32" s="182">
        <v>5</v>
      </c>
      <c r="O32" s="182">
        <v>0</v>
      </c>
      <c r="P32" s="182">
        <v>5</v>
      </c>
      <c r="Q32" s="247">
        <v>5</v>
      </c>
      <c r="R32" s="239">
        <f t="shared" si="0"/>
        <v>40</v>
      </c>
      <c r="S32" s="178">
        <v>26</v>
      </c>
      <c r="T32" s="119" t="s">
        <v>85</v>
      </c>
      <c r="U32" s="240">
        <v>89</v>
      </c>
      <c r="V32" s="168"/>
    </row>
    <row r="33" spans="2:22" ht="14.25">
      <c r="B33" s="118">
        <v>27</v>
      </c>
      <c r="C33" s="435" t="s">
        <v>77</v>
      </c>
      <c r="D33" s="170">
        <v>5</v>
      </c>
      <c r="E33" s="138">
        <v>0</v>
      </c>
      <c r="F33" s="121">
        <v>0</v>
      </c>
      <c r="G33" s="227">
        <v>0</v>
      </c>
      <c r="H33" s="217">
        <v>5</v>
      </c>
      <c r="I33" s="182">
        <v>0</v>
      </c>
      <c r="J33" s="182">
        <v>5</v>
      </c>
      <c r="K33" s="141">
        <v>5</v>
      </c>
      <c r="L33" s="217">
        <v>5</v>
      </c>
      <c r="M33" s="182">
        <v>0</v>
      </c>
      <c r="N33" s="182">
        <v>0</v>
      </c>
      <c r="O33" s="182">
        <v>13</v>
      </c>
      <c r="P33" s="182">
        <v>0</v>
      </c>
      <c r="Q33" s="247">
        <v>0</v>
      </c>
      <c r="R33" s="239">
        <f t="shared" si="0"/>
        <v>38</v>
      </c>
      <c r="S33" s="180">
        <v>27</v>
      </c>
      <c r="T33" s="119" t="s">
        <v>59</v>
      </c>
      <c r="U33" s="240">
        <v>86</v>
      </c>
      <c r="V33" s="168"/>
    </row>
    <row r="34" spans="2:22" ht="14.25">
      <c r="B34" s="118">
        <v>28</v>
      </c>
      <c r="C34" s="435" t="s">
        <v>100</v>
      </c>
      <c r="D34" s="170">
        <v>5</v>
      </c>
      <c r="E34" s="138">
        <v>0</v>
      </c>
      <c r="F34" s="121">
        <v>0</v>
      </c>
      <c r="G34" s="227">
        <v>5</v>
      </c>
      <c r="H34" s="217">
        <v>0</v>
      </c>
      <c r="I34" s="182">
        <v>0</v>
      </c>
      <c r="J34" s="182">
        <v>12</v>
      </c>
      <c r="K34" s="122">
        <v>5</v>
      </c>
      <c r="L34" s="217">
        <v>5</v>
      </c>
      <c r="M34" s="182">
        <v>0</v>
      </c>
      <c r="N34" s="182">
        <v>0</v>
      </c>
      <c r="O34" s="182">
        <v>0</v>
      </c>
      <c r="P34" s="182">
        <v>0</v>
      </c>
      <c r="Q34" s="247">
        <v>5</v>
      </c>
      <c r="R34" s="239">
        <f t="shared" si="0"/>
        <v>37</v>
      </c>
      <c r="S34" s="178">
        <v>28</v>
      </c>
      <c r="T34" s="119" t="s">
        <v>52</v>
      </c>
      <c r="U34" s="240">
        <v>83</v>
      </c>
      <c r="V34" s="168"/>
    </row>
    <row r="35" spans="2:22" ht="14.25">
      <c r="B35" s="118">
        <v>29</v>
      </c>
      <c r="C35" s="435" t="s">
        <v>52</v>
      </c>
      <c r="D35" s="170">
        <v>5</v>
      </c>
      <c r="E35" s="138">
        <v>0</v>
      </c>
      <c r="F35" s="121">
        <v>0</v>
      </c>
      <c r="G35" s="227">
        <v>0</v>
      </c>
      <c r="H35" s="217">
        <v>0</v>
      </c>
      <c r="I35" s="182">
        <v>12</v>
      </c>
      <c r="J35" s="182">
        <v>5</v>
      </c>
      <c r="K35" s="122">
        <v>5</v>
      </c>
      <c r="L35" s="217">
        <v>5</v>
      </c>
      <c r="M35" s="182">
        <v>5</v>
      </c>
      <c r="N35" s="182">
        <v>0</v>
      </c>
      <c r="O35" s="182">
        <v>0</v>
      </c>
      <c r="P35" s="182">
        <v>0</v>
      </c>
      <c r="Q35" s="247">
        <v>0</v>
      </c>
      <c r="R35" s="239">
        <f t="shared" si="0"/>
        <v>37</v>
      </c>
      <c r="S35" s="178">
        <v>29</v>
      </c>
      <c r="T35" s="119" t="s">
        <v>10</v>
      </c>
      <c r="U35" s="240">
        <v>81</v>
      </c>
      <c r="V35" s="168"/>
    </row>
    <row r="36" spans="2:22" ht="14.25">
      <c r="B36" s="118">
        <v>30</v>
      </c>
      <c r="C36" s="435" t="s">
        <v>61</v>
      </c>
      <c r="D36" s="170">
        <v>0</v>
      </c>
      <c r="E36" s="138">
        <v>0</v>
      </c>
      <c r="F36" s="121">
        <v>0</v>
      </c>
      <c r="G36" s="227">
        <v>0</v>
      </c>
      <c r="H36" s="217">
        <v>14</v>
      </c>
      <c r="I36" s="182">
        <v>5</v>
      </c>
      <c r="J36" s="182">
        <v>5</v>
      </c>
      <c r="K36" s="122">
        <v>0</v>
      </c>
      <c r="L36" s="217">
        <v>0</v>
      </c>
      <c r="M36" s="182">
        <v>0</v>
      </c>
      <c r="N36" s="182">
        <v>12</v>
      </c>
      <c r="O36" s="182">
        <v>0</v>
      </c>
      <c r="P36" s="182">
        <v>0</v>
      </c>
      <c r="Q36" s="247">
        <v>0</v>
      </c>
      <c r="R36" s="239">
        <f t="shared" si="0"/>
        <v>36</v>
      </c>
      <c r="S36" s="180">
        <v>30</v>
      </c>
      <c r="T36" s="119" t="s">
        <v>100</v>
      </c>
      <c r="U36" s="240">
        <v>80</v>
      </c>
      <c r="V36" s="168"/>
    </row>
    <row r="37" spans="2:22" ht="14.25">
      <c r="B37" s="118">
        <v>31</v>
      </c>
      <c r="C37" s="435" t="s">
        <v>70</v>
      </c>
      <c r="D37" s="170">
        <v>5</v>
      </c>
      <c r="E37" s="138">
        <v>0</v>
      </c>
      <c r="F37" s="121">
        <v>0</v>
      </c>
      <c r="G37" s="227">
        <v>0</v>
      </c>
      <c r="H37" s="217">
        <v>5</v>
      </c>
      <c r="I37" s="182">
        <v>5</v>
      </c>
      <c r="J37" s="182">
        <v>5</v>
      </c>
      <c r="K37" s="122">
        <v>0</v>
      </c>
      <c r="L37" s="217">
        <v>5</v>
      </c>
      <c r="M37" s="182">
        <v>0</v>
      </c>
      <c r="N37" s="182">
        <v>0</v>
      </c>
      <c r="O37" s="182">
        <v>5</v>
      </c>
      <c r="P37" s="182">
        <v>0</v>
      </c>
      <c r="Q37" s="247">
        <v>5</v>
      </c>
      <c r="R37" s="239">
        <f t="shared" si="0"/>
        <v>35</v>
      </c>
      <c r="S37" s="178">
        <v>31</v>
      </c>
      <c r="T37" s="119" t="s">
        <v>31</v>
      </c>
      <c r="U37" s="240">
        <v>79</v>
      </c>
      <c r="V37" s="168"/>
    </row>
    <row r="38" spans="2:22" ht="14.25">
      <c r="B38" s="118">
        <v>32</v>
      </c>
      <c r="C38" s="435" t="s">
        <v>43</v>
      </c>
      <c r="D38" s="170">
        <v>14</v>
      </c>
      <c r="E38" s="138">
        <v>0</v>
      </c>
      <c r="F38" s="121">
        <v>0</v>
      </c>
      <c r="G38" s="227">
        <v>5</v>
      </c>
      <c r="H38" s="217">
        <v>0</v>
      </c>
      <c r="I38" s="182">
        <v>0</v>
      </c>
      <c r="J38" s="182">
        <v>5</v>
      </c>
      <c r="K38" s="122">
        <v>0</v>
      </c>
      <c r="L38" s="217">
        <v>0</v>
      </c>
      <c r="M38" s="182">
        <v>0</v>
      </c>
      <c r="N38" s="182">
        <v>0</v>
      </c>
      <c r="O38" s="182">
        <v>5</v>
      </c>
      <c r="P38" s="182">
        <v>0</v>
      </c>
      <c r="Q38" s="247">
        <v>5</v>
      </c>
      <c r="R38" s="239">
        <f t="shared" si="0"/>
        <v>34</v>
      </c>
      <c r="S38" s="178">
        <v>32</v>
      </c>
      <c r="T38" s="119" t="s">
        <v>75</v>
      </c>
      <c r="U38" s="240">
        <v>78</v>
      </c>
      <c r="V38" s="168"/>
    </row>
    <row r="39" spans="2:22" ht="14.25">
      <c r="B39" s="118">
        <v>33</v>
      </c>
      <c r="C39" s="435" t="s">
        <v>93</v>
      </c>
      <c r="D39" s="170">
        <v>0</v>
      </c>
      <c r="E39" s="138">
        <v>0</v>
      </c>
      <c r="F39" s="121">
        <v>13</v>
      </c>
      <c r="G39" s="227">
        <v>0</v>
      </c>
      <c r="H39" s="217">
        <v>0</v>
      </c>
      <c r="I39" s="182">
        <v>0</v>
      </c>
      <c r="J39" s="182">
        <v>0</v>
      </c>
      <c r="K39" s="122">
        <v>15</v>
      </c>
      <c r="L39" s="217">
        <v>0</v>
      </c>
      <c r="M39" s="182">
        <v>5</v>
      </c>
      <c r="N39" s="182">
        <v>0</v>
      </c>
      <c r="O39" s="182">
        <v>0</v>
      </c>
      <c r="P39" s="182">
        <v>0</v>
      </c>
      <c r="Q39" s="247">
        <v>0</v>
      </c>
      <c r="R39" s="239">
        <f t="shared" si="0"/>
        <v>33</v>
      </c>
      <c r="S39" s="180">
        <v>33</v>
      </c>
      <c r="T39" s="119" t="s">
        <v>77</v>
      </c>
      <c r="U39" s="240">
        <v>78</v>
      </c>
      <c r="V39" s="168"/>
    </row>
    <row r="40" spans="2:22" ht="14.25">
      <c r="B40" s="118">
        <v>34</v>
      </c>
      <c r="C40" s="435" t="s">
        <v>172</v>
      </c>
      <c r="D40" s="170">
        <v>0</v>
      </c>
      <c r="E40" s="138">
        <v>0</v>
      </c>
      <c r="F40" s="121">
        <v>0</v>
      </c>
      <c r="G40" s="227">
        <v>0</v>
      </c>
      <c r="H40" s="217">
        <v>0</v>
      </c>
      <c r="I40" s="182">
        <v>5</v>
      </c>
      <c r="J40" s="182">
        <v>0</v>
      </c>
      <c r="K40" s="122">
        <v>5</v>
      </c>
      <c r="L40" s="217">
        <v>5</v>
      </c>
      <c r="M40" s="182">
        <v>12</v>
      </c>
      <c r="N40" s="182">
        <v>0</v>
      </c>
      <c r="O40" s="182">
        <v>0</v>
      </c>
      <c r="P40" s="182">
        <v>5</v>
      </c>
      <c r="Q40" s="247">
        <v>0</v>
      </c>
      <c r="R40" s="239">
        <f t="shared" si="0"/>
        <v>32</v>
      </c>
      <c r="S40" s="178">
        <v>34</v>
      </c>
      <c r="T40" s="119" t="s">
        <v>70</v>
      </c>
      <c r="U40" s="240">
        <v>75</v>
      </c>
      <c r="V40" s="168"/>
    </row>
    <row r="41" spans="2:22" ht="14.25">
      <c r="B41" s="118">
        <v>35</v>
      </c>
      <c r="C41" s="436" t="s">
        <v>127</v>
      </c>
      <c r="D41" s="170">
        <v>0</v>
      </c>
      <c r="E41" s="138">
        <v>10</v>
      </c>
      <c r="F41" s="121">
        <v>15</v>
      </c>
      <c r="G41" s="227">
        <v>5</v>
      </c>
      <c r="H41" s="217">
        <v>0</v>
      </c>
      <c r="I41" s="182">
        <v>0</v>
      </c>
      <c r="J41" s="182">
        <v>0</v>
      </c>
      <c r="K41" s="122">
        <v>0</v>
      </c>
      <c r="L41" s="217">
        <v>0</v>
      </c>
      <c r="M41" s="182">
        <v>0</v>
      </c>
      <c r="N41" s="182">
        <v>0</v>
      </c>
      <c r="O41" s="182">
        <v>0</v>
      </c>
      <c r="P41" s="182">
        <v>0</v>
      </c>
      <c r="Q41" s="247">
        <v>0</v>
      </c>
      <c r="R41" s="239">
        <f t="shared" si="0"/>
        <v>30</v>
      </c>
      <c r="S41" s="178">
        <v>35</v>
      </c>
      <c r="T41" s="257" t="s">
        <v>43</v>
      </c>
      <c r="U41" s="266">
        <v>74</v>
      </c>
      <c r="V41" s="168"/>
    </row>
    <row r="42" spans="2:22" ht="14.25">
      <c r="B42" s="118">
        <v>36</v>
      </c>
      <c r="C42" s="435" t="s">
        <v>54</v>
      </c>
      <c r="D42" s="449">
        <v>15</v>
      </c>
      <c r="E42" s="138">
        <v>0</v>
      </c>
      <c r="F42" s="121">
        <v>0</v>
      </c>
      <c r="G42" s="227">
        <v>5</v>
      </c>
      <c r="H42" s="217">
        <v>5</v>
      </c>
      <c r="I42" s="182">
        <v>0</v>
      </c>
      <c r="J42" s="182">
        <v>0</v>
      </c>
      <c r="K42" s="122">
        <v>0</v>
      </c>
      <c r="L42" s="217">
        <v>0</v>
      </c>
      <c r="M42" s="182">
        <v>0</v>
      </c>
      <c r="N42" s="182">
        <v>0</v>
      </c>
      <c r="O42" s="182">
        <v>0</v>
      </c>
      <c r="P42" s="182">
        <v>0</v>
      </c>
      <c r="Q42" s="247">
        <v>5</v>
      </c>
      <c r="R42" s="239">
        <f t="shared" si="0"/>
        <v>30</v>
      </c>
      <c r="S42" s="180">
        <v>36</v>
      </c>
      <c r="T42" s="123" t="s">
        <v>127</v>
      </c>
      <c r="U42" s="240">
        <v>71</v>
      </c>
      <c r="V42" s="168"/>
    </row>
    <row r="43" spans="2:22" ht="14.25">
      <c r="B43" s="118">
        <v>37</v>
      </c>
      <c r="C43" s="435" t="s">
        <v>99</v>
      </c>
      <c r="D43" s="170">
        <v>0</v>
      </c>
      <c r="E43" s="138">
        <v>0</v>
      </c>
      <c r="F43" s="121">
        <v>0</v>
      </c>
      <c r="G43" s="227">
        <v>0</v>
      </c>
      <c r="H43" s="217">
        <v>5</v>
      </c>
      <c r="I43" s="182">
        <v>5</v>
      </c>
      <c r="J43" s="182">
        <v>5</v>
      </c>
      <c r="K43" s="122">
        <v>0</v>
      </c>
      <c r="L43" s="217">
        <v>5</v>
      </c>
      <c r="M43" s="182">
        <v>5</v>
      </c>
      <c r="N43" s="182">
        <v>0</v>
      </c>
      <c r="O43" s="182">
        <v>0</v>
      </c>
      <c r="P43" s="182">
        <v>0</v>
      </c>
      <c r="Q43" s="247">
        <v>5</v>
      </c>
      <c r="R43" s="239">
        <f t="shared" si="0"/>
        <v>30</v>
      </c>
      <c r="S43" s="178">
        <v>37</v>
      </c>
      <c r="T43" s="119" t="s">
        <v>93</v>
      </c>
      <c r="U43" s="240">
        <v>70</v>
      </c>
      <c r="V43" s="168"/>
    </row>
    <row r="44" spans="2:22" ht="14.25">
      <c r="B44" s="118">
        <v>38</v>
      </c>
      <c r="C44" s="436" t="s">
        <v>92</v>
      </c>
      <c r="D44" s="170">
        <v>12</v>
      </c>
      <c r="E44" s="138">
        <v>5</v>
      </c>
      <c r="F44" s="121">
        <v>0</v>
      </c>
      <c r="G44" s="227">
        <v>5</v>
      </c>
      <c r="H44" s="217">
        <v>0</v>
      </c>
      <c r="I44" s="182">
        <v>5</v>
      </c>
      <c r="J44" s="182">
        <v>0</v>
      </c>
      <c r="K44" s="122">
        <v>0</v>
      </c>
      <c r="L44" s="217">
        <v>0</v>
      </c>
      <c r="M44" s="182">
        <v>0</v>
      </c>
      <c r="N44" s="182">
        <v>0</v>
      </c>
      <c r="O44" s="182">
        <v>0</v>
      </c>
      <c r="P44" s="182">
        <v>0</v>
      </c>
      <c r="Q44" s="247">
        <v>0</v>
      </c>
      <c r="R44" s="239">
        <f t="shared" si="0"/>
        <v>27</v>
      </c>
      <c r="S44" s="178">
        <v>38</v>
      </c>
      <c r="T44" s="119" t="s">
        <v>61</v>
      </c>
      <c r="U44" s="240">
        <v>69</v>
      </c>
      <c r="V44" s="168"/>
    </row>
    <row r="45" spans="2:22" ht="14.25">
      <c r="B45" s="118">
        <v>39</v>
      </c>
      <c r="C45" s="437" t="s">
        <v>31</v>
      </c>
      <c r="D45" s="450">
        <v>5</v>
      </c>
      <c r="E45" s="138">
        <v>0</v>
      </c>
      <c r="F45" s="121">
        <v>11</v>
      </c>
      <c r="G45" s="227">
        <v>0</v>
      </c>
      <c r="H45" s="217">
        <v>5</v>
      </c>
      <c r="I45" s="182">
        <v>0</v>
      </c>
      <c r="J45" s="182">
        <v>0</v>
      </c>
      <c r="K45" s="129">
        <v>0</v>
      </c>
      <c r="L45" s="217">
        <v>0</v>
      </c>
      <c r="M45" s="182">
        <v>5</v>
      </c>
      <c r="N45" s="182">
        <v>0</v>
      </c>
      <c r="O45" s="182">
        <v>0</v>
      </c>
      <c r="P45" s="182">
        <v>0</v>
      </c>
      <c r="Q45" s="247">
        <v>0</v>
      </c>
      <c r="R45" s="239">
        <f t="shared" si="0"/>
        <v>26</v>
      </c>
      <c r="S45" s="180">
        <v>39</v>
      </c>
      <c r="T45" s="127" t="s">
        <v>62</v>
      </c>
      <c r="U45" s="240">
        <v>68</v>
      </c>
      <c r="V45" s="168"/>
    </row>
    <row r="46" spans="2:22" ht="14.25">
      <c r="B46" s="118">
        <v>40</v>
      </c>
      <c r="C46" s="435" t="s">
        <v>55</v>
      </c>
      <c r="D46" s="170">
        <v>5</v>
      </c>
      <c r="E46" s="138">
        <v>5</v>
      </c>
      <c r="F46" s="121">
        <v>0</v>
      </c>
      <c r="G46" s="227">
        <v>5</v>
      </c>
      <c r="H46" s="217">
        <v>0</v>
      </c>
      <c r="I46" s="182">
        <v>5</v>
      </c>
      <c r="J46" s="182">
        <v>0</v>
      </c>
      <c r="K46" s="122">
        <v>0</v>
      </c>
      <c r="L46" s="217">
        <v>5</v>
      </c>
      <c r="M46" s="182">
        <v>0</v>
      </c>
      <c r="N46" s="182">
        <v>0</v>
      </c>
      <c r="O46" s="182">
        <v>0</v>
      </c>
      <c r="P46" s="182">
        <v>0</v>
      </c>
      <c r="Q46" s="247">
        <v>0</v>
      </c>
      <c r="R46" s="239">
        <f t="shared" si="0"/>
        <v>25</v>
      </c>
      <c r="S46" s="178">
        <v>40</v>
      </c>
      <c r="T46" s="119" t="s">
        <v>82</v>
      </c>
      <c r="U46" s="240">
        <v>63</v>
      </c>
      <c r="V46" s="168"/>
    </row>
    <row r="47" spans="2:22" ht="14.25">
      <c r="B47" s="118">
        <v>41</v>
      </c>
      <c r="C47" s="435" t="s">
        <v>58</v>
      </c>
      <c r="D47" s="170">
        <v>5</v>
      </c>
      <c r="E47" s="138">
        <v>0</v>
      </c>
      <c r="F47" s="138">
        <v>0</v>
      </c>
      <c r="G47" s="227">
        <v>5</v>
      </c>
      <c r="H47" s="217">
        <v>5</v>
      </c>
      <c r="I47" s="182">
        <v>0</v>
      </c>
      <c r="J47" s="182">
        <v>0</v>
      </c>
      <c r="K47" s="122">
        <v>0</v>
      </c>
      <c r="L47" s="217">
        <v>5</v>
      </c>
      <c r="M47" s="182">
        <v>0</v>
      </c>
      <c r="N47" s="182">
        <v>0</v>
      </c>
      <c r="O47" s="182">
        <v>5</v>
      </c>
      <c r="P47" s="182">
        <v>0</v>
      </c>
      <c r="Q47" s="247">
        <v>0</v>
      </c>
      <c r="R47" s="239">
        <f t="shared" si="0"/>
        <v>25</v>
      </c>
      <c r="S47" s="178">
        <v>41</v>
      </c>
      <c r="T47" s="119" t="s">
        <v>55</v>
      </c>
      <c r="U47" s="240">
        <v>62</v>
      </c>
      <c r="V47" s="168"/>
    </row>
    <row r="48" spans="2:22" ht="14.25">
      <c r="B48" s="118">
        <v>42</v>
      </c>
      <c r="C48" s="435" t="s">
        <v>143</v>
      </c>
      <c r="D48" s="170">
        <v>0</v>
      </c>
      <c r="E48" s="138">
        <v>0</v>
      </c>
      <c r="F48" s="121">
        <v>0</v>
      </c>
      <c r="G48" s="227">
        <v>0</v>
      </c>
      <c r="H48" s="217">
        <v>0</v>
      </c>
      <c r="I48" s="182">
        <v>5</v>
      </c>
      <c r="J48" s="182">
        <v>0</v>
      </c>
      <c r="K48" s="122">
        <v>0</v>
      </c>
      <c r="L48" s="217">
        <v>0</v>
      </c>
      <c r="M48" s="182">
        <v>10</v>
      </c>
      <c r="N48" s="182">
        <v>0</v>
      </c>
      <c r="O48" s="182">
        <v>0</v>
      </c>
      <c r="P48" s="182">
        <v>5</v>
      </c>
      <c r="Q48" s="247">
        <v>5</v>
      </c>
      <c r="R48" s="239">
        <f t="shared" si="0"/>
        <v>25</v>
      </c>
      <c r="S48" s="180">
        <v>42</v>
      </c>
      <c r="T48" s="119" t="s">
        <v>84</v>
      </c>
      <c r="U48" s="240">
        <v>62</v>
      </c>
      <c r="V48" s="168"/>
    </row>
    <row r="49" spans="2:22" ht="14.25">
      <c r="B49" s="118">
        <v>43</v>
      </c>
      <c r="C49" s="435" t="s">
        <v>132</v>
      </c>
      <c r="D49" s="170">
        <v>0</v>
      </c>
      <c r="E49" s="138">
        <v>0</v>
      </c>
      <c r="F49" s="121">
        <v>0</v>
      </c>
      <c r="G49" s="227">
        <v>0</v>
      </c>
      <c r="H49" s="217">
        <v>5</v>
      </c>
      <c r="I49" s="182">
        <v>5</v>
      </c>
      <c r="J49" s="182">
        <v>0</v>
      </c>
      <c r="K49" s="122">
        <v>0</v>
      </c>
      <c r="L49" s="217">
        <v>5</v>
      </c>
      <c r="M49" s="182">
        <v>0</v>
      </c>
      <c r="N49" s="182">
        <v>5</v>
      </c>
      <c r="O49" s="182">
        <v>0</v>
      </c>
      <c r="P49" s="182">
        <v>5</v>
      </c>
      <c r="Q49" s="247">
        <v>0</v>
      </c>
      <c r="R49" s="239">
        <f t="shared" si="0"/>
        <v>25</v>
      </c>
      <c r="S49" s="178">
        <v>43</v>
      </c>
      <c r="T49" s="119" t="s">
        <v>132</v>
      </c>
      <c r="U49" s="240">
        <v>60</v>
      </c>
      <c r="V49" s="168"/>
    </row>
    <row r="50" spans="2:22" ht="14.25">
      <c r="B50" s="118">
        <v>44</v>
      </c>
      <c r="C50" s="435" t="s">
        <v>154</v>
      </c>
      <c r="D50" s="170">
        <v>5</v>
      </c>
      <c r="E50" s="138">
        <v>0</v>
      </c>
      <c r="F50" s="121">
        <v>5</v>
      </c>
      <c r="G50" s="227">
        <v>0</v>
      </c>
      <c r="H50" s="217">
        <v>0</v>
      </c>
      <c r="I50" s="182">
        <v>0</v>
      </c>
      <c r="J50" s="182">
        <v>0</v>
      </c>
      <c r="K50" s="122">
        <v>5</v>
      </c>
      <c r="L50" s="217">
        <v>5</v>
      </c>
      <c r="M50" s="182">
        <v>0</v>
      </c>
      <c r="N50" s="182">
        <v>0</v>
      </c>
      <c r="O50" s="182">
        <v>0</v>
      </c>
      <c r="P50" s="182">
        <v>0</v>
      </c>
      <c r="Q50" s="247">
        <v>5</v>
      </c>
      <c r="R50" s="239">
        <f t="shared" si="0"/>
        <v>25</v>
      </c>
      <c r="S50" s="178">
        <v>44</v>
      </c>
      <c r="T50" s="119" t="s">
        <v>94</v>
      </c>
      <c r="U50" s="240">
        <v>60</v>
      </c>
      <c r="V50" s="168"/>
    </row>
    <row r="51" spans="2:22" ht="14.25">
      <c r="B51" s="118">
        <v>45</v>
      </c>
      <c r="C51" s="435" t="s">
        <v>94</v>
      </c>
      <c r="D51" s="449">
        <v>5</v>
      </c>
      <c r="E51" s="138">
        <v>0</v>
      </c>
      <c r="F51" s="121">
        <v>0</v>
      </c>
      <c r="G51" s="227">
        <v>5</v>
      </c>
      <c r="H51" s="217">
        <v>0</v>
      </c>
      <c r="I51" s="182">
        <v>0</v>
      </c>
      <c r="J51" s="182">
        <v>0</v>
      </c>
      <c r="K51" s="122">
        <v>0</v>
      </c>
      <c r="L51" s="217">
        <v>0</v>
      </c>
      <c r="M51" s="182">
        <v>5</v>
      </c>
      <c r="N51" s="182">
        <v>5</v>
      </c>
      <c r="O51" s="182">
        <v>5</v>
      </c>
      <c r="P51" s="182">
        <v>0</v>
      </c>
      <c r="Q51" s="247">
        <v>0</v>
      </c>
      <c r="R51" s="239">
        <f t="shared" si="0"/>
        <v>25</v>
      </c>
      <c r="S51" s="180">
        <v>45</v>
      </c>
      <c r="T51" s="119" t="s">
        <v>128</v>
      </c>
      <c r="U51" s="240">
        <v>55</v>
      </c>
      <c r="V51" s="168"/>
    </row>
    <row r="52" spans="2:22" ht="14.25">
      <c r="B52" s="118">
        <v>46</v>
      </c>
      <c r="C52" s="436" t="s">
        <v>140</v>
      </c>
      <c r="D52" s="170">
        <v>13</v>
      </c>
      <c r="E52" s="138">
        <v>0</v>
      </c>
      <c r="F52" s="121">
        <v>5</v>
      </c>
      <c r="G52" s="227">
        <v>0</v>
      </c>
      <c r="H52" s="217">
        <v>0</v>
      </c>
      <c r="I52" s="182">
        <v>0</v>
      </c>
      <c r="J52" s="182">
        <v>5</v>
      </c>
      <c r="K52" s="122">
        <v>0</v>
      </c>
      <c r="L52" s="217">
        <v>0</v>
      </c>
      <c r="M52" s="182">
        <v>0</v>
      </c>
      <c r="N52" s="182">
        <v>0</v>
      </c>
      <c r="O52" s="182">
        <v>0</v>
      </c>
      <c r="P52" s="182">
        <v>0</v>
      </c>
      <c r="Q52" s="247">
        <v>0</v>
      </c>
      <c r="R52" s="239">
        <f t="shared" si="0"/>
        <v>23</v>
      </c>
      <c r="S52" s="178">
        <v>46</v>
      </c>
      <c r="T52" s="119" t="s">
        <v>143</v>
      </c>
      <c r="U52" s="240">
        <v>55</v>
      </c>
      <c r="V52" s="168"/>
    </row>
    <row r="53" spans="2:22" ht="14.25">
      <c r="B53" s="118">
        <v>47</v>
      </c>
      <c r="C53" s="436" t="s">
        <v>90</v>
      </c>
      <c r="D53" s="170">
        <v>5</v>
      </c>
      <c r="E53" s="138">
        <v>0</v>
      </c>
      <c r="F53" s="121">
        <v>0</v>
      </c>
      <c r="G53" s="227">
        <v>12</v>
      </c>
      <c r="H53" s="217">
        <v>0</v>
      </c>
      <c r="I53" s="182">
        <v>0</v>
      </c>
      <c r="J53" s="182">
        <v>0</v>
      </c>
      <c r="K53" s="122">
        <v>0</v>
      </c>
      <c r="L53" s="217">
        <v>0</v>
      </c>
      <c r="M53" s="182">
        <v>5</v>
      </c>
      <c r="N53" s="182">
        <v>0</v>
      </c>
      <c r="O53" s="182">
        <v>0</v>
      </c>
      <c r="P53" s="182">
        <v>0</v>
      </c>
      <c r="Q53" s="247">
        <v>0</v>
      </c>
      <c r="R53" s="239">
        <f t="shared" si="0"/>
        <v>22</v>
      </c>
      <c r="S53" s="178">
        <v>47</v>
      </c>
      <c r="T53" s="123" t="s">
        <v>199</v>
      </c>
      <c r="U53" s="240">
        <v>55</v>
      </c>
      <c r="V53" s="168"/>
    </row>
    <row r="54" spans="2:22" ht="14.25">
      <c r="B54" s="118">
        <v>48</v>
      </c>
      <c r="C54" s="435" t="s">
        <v>128</v>
      </c>
      <c r="D54" s="449">
        <v>0</v>
      </c>
      <c r="E54" s="138">
        <v>0</v>
      </c>
      <c r="F54" s="121">
        <v>5</v>
      </c>
      <c r="G54" s="227">
        <v>0</v>
      </c>
      <c r="H54" s="217">
        <v>0</v>
      </c>
      <c r="I54" s="182">
        <v>5</v>
      </c>
      <c r="J54" s="182">
        <v>0</v>
      </c>
      <c r="K54" s="122">
        <v>0</v>
      </c>
      <c r="L54" s="217">
        <v>5</v>
      </c>
      <c r="M54" s="182">
        <v>5</v>
      </c>
      <c r="N54" s="182">
        <v>0</v>
      </c>
      <c r="O54" s="182">
        <v>0</v>
      </c>
      <c r="P54" s="182">
        <v>0</v>
      </c>
      <c r="Q54" s="247">
        <v>0</v>
      </c>
      <c r="R54" s="239">
        <f t="shared" ref="R54:R59" si="1">SUM(D54:O54)</f>
        <v>20</v>
      </c>
      <c r="S54" s="180">
        <v>48</v>
      </c>
      <c r="T54" s="119" t="s">
        <v>154</v>
      </c>
      <c r="U54" s="240">
        <v>55</v>
      </c>
      <c r="V54" s="168"/>
    </row>
    <row r="55" spans="2:22" ht="14.25">
      <c r="B55" s="118">
        <v>49</v>
      </c>
      <c r="C55" s="435" t="s">
        <v>148</v>
      </c>
      <c r="D55" s="170">
        <v>0</v>
      </c>
      <c r="E55" s="138">
        <v>0</v>
      </c>
      <c r="F55" s="138">
        <v>0</v>
      </c>
      <c r="G55" s="227">
        <v>0</v>
      </c>
      <c r="H55" s="217">
        <v>0</v>
      </c>
      <c r="I55" s="182">
        <v>0</v>
      </c>
      <c r="J55" s="182">
        <v>5</v>
      </c>
      <c r="K55" s="122">
        <v>5</v>
      </c>
      <c r="L55" s="217">
        <v>5</v>
      </c>
      <c r="M55" s="182">
        <v>0</v>
      </c>
      <c r="N55" s="182">
        <v>0</v>
      </c>
      <c r="O55" s="182">
        <v>5</v>
      </c>
      <c r="P55" s="182">
        <v>0</v>
      </c>
      <c r="Q55" s="247">
        <v>0</v>
      </c>
      <c r="R55" s="239">
        <f t="shared" si="1"/>
        <v>20</v>
      </c>
      <c r="S55" s="178">
        <v>49</v>
      </c>
      <c r="T55" s="119" t="s">
        <v>14</v>
      </c>
      <c r="U55" s="240">
        <v>55</v>
      </c>
      <c r="V55" s="168"/>
    </row>
    <row r="56" spans="2:22" ht="14.25">
      <c r="B56" s="118">
        <v>50</v>
      </c>
      <c r="C56" s="435" t="s">
        <v>10</v>
      </c>
      <c r="D56" s="449">
        <v>0</v>
      </c>
      <c r="E56" s="138">
        <v>5</v>
      </c>
      <c r="F56" s="121">
        <v>5</v>
      </c>
      <c r="G56" s="227">
        <v>0</v>
      </c>
      <c r="H56" s="217">
        <v>0</v>
      </c>
      <c r="I56" s="182">
        <v>5</v>
      </c>
      <c r="J56" s="182">
        <v>0</v>
      </c>
      <c r="K56" s="126">
        <v>0</v>
      </c>
      <c r="L56" s="217">
        <v>5</v>
      </c>
      <c r="M56" s="182">
        <v>0</v>
      </c>
      <c r="N56" s="182">
        <v>0</v>
      </c>
      <c r="O56" s="182">
        <v>0</v>
      </c>
      <c r="P56" s="182">
        <v>0</v>
      </c>
      <c r="Q56" s="247">
        <v>5</v>
      </c>
      <c r="R56" s="366">
        <f t="shared" si="1"/>
        <v>20</v>
      </c>
      <c r="S56" s="178">
        <v>50</v>
      </c>
      <c r="T56" s="119" t="s">
        <v>69</v>
      </c>
      <c r="U56" s="240">
        <v>54</v>
      </c>
      <c r="V56" s="168"/>
    </row>
    <row r="57" spans="2:22" ht="14.25">
      <c r="B57" s="112">
        <v>51</v>
      </c>
      <c r="C57" s="438" t="s">
        <v>91</v>
      </c>
      <c r="D57" s="448">
        <v>0</v>
      </c>
      <c r="E57" s="137">
        <v>0</v>
      </c>
      <c r="F57" s="177">
        <v>0</v>
      </c>
      <c r="G57" s="273">
        <v>0</v>
      </c>
      <c r="H57" s="274">
        <v>5</v>
      </c>
      <c r="I57" s="275">
        <v>5</v>
      </c>
      <c r="J57" s="275">
        <v>0</v>
      </c>
      <c r="K57" s="117">
        <v>0</v>
      </c>
      <c r="L57" s="274">
        <v>0</v>
      </c>
      <c r="M57" s="275">
        <v>5</v>
      </c>
      <c r="N57" s="275">
        <v>0</v>
      </c>
      <c r="O57" s="275">
        <v>5</v>
      </c>
      <c r="P57" s="275">
        <v>0</v>
      </c>
      <c r="Q57" s="276">
        <v>0</v>
      </c>
      <c r="R57" s="243">
        <f t="shared" si="1"/>
        <v>20</v>
      </c>
      <c r="S57" s="180">
        <v>51</v>
      </c>
      <c r="T57" s="123" t="s">
        <v>92</v>
      </c>
      <c r="U57" s="252">
        <v>52</v>
      </c>
      <c r="V57" s="168"/>
    </row>
    <row r="58" spans="2:22" ht="14.25">
      <c r="B58" s="118">
        <v>52</v>
      </c>
      <c r="C58" s="435" t="s">
        <v>56</v>
      </c>
      <c r="D58" s="170">
        <v>0</v>
      </c>
      <c r="E58" s="138">
        <v>5</v>
      </c>
      <c r="F58" s="121">
        <v>5</v>
      </c>
      <c r="G58" s="227">
        <v>0</v>
      </c>
      <c r="H58" s="217">
        <v>0</v>
      </c>
      <c r="I58" s="182">
        <v>5</v>
      </c>
      <c r="J58" s="182">
        <v>0</v>
      </c>
      <c r="K58" s="122">
        <v>0</v>
      </c>
      <c r="L58" s="217">
        <v>0</v>
      </c>
      <c r="M58" s="182">
        <v>5</v>
      </c>
      <c r="N58" s="182">
        <v>0</v>
      </c>
      <c r="O58" s="182">
        <v>0</v>
      </c>
      <c r="P58" s="182">
        <v>0</v>
      </c>
      <c r="Q58" s="247">
        <v>5</v>
      </c>
      <c r="R58" s="239">
        <f t="shared" si="1"/>
        <v>20</v>
      </c>
      <c r="S58" s="178">
        <v>52</v>
      </c>
      <c r="T58" s="123" t="s">
        <v>71</v>
      </c>
      <c r="U58" s="240">
        <v>52</v>
      </c>
      <c r="V58" s="168"/>
    </row>
    <row r="59" spans="2:22" ht="14.25">
      <c r="B59" s="118">
        <v>53</v>
      </c>
      <c r="C59" s="436" t="s">
        <v>153</v>
      </c>
      <c r="D59" s="170">
        <v>0</v>
      </c>
      <c r="E59" s="138">
        <v>5</v>
      </c>
      <c r="F59" s="121">
        <v>0</v>
      </c>
      <c r="G59" s="227">
        <v>5</v>
      </c>
      <c r="H59" s="217">
        <v>0</v>
      </c>
      <c r="I59" s="182">
        <v>0</v>
      </c>
      <c r="J59" s="182">
        <v>0</v>
      </c>
      <c r="K59" s="122">
        <v>5</v>
      </c>
      <c r="L59" s="217">
        <v>0</v>
      </c>
      <c r="M59" s="182">
        <v>5</v>
      </c>
      <c r="N59" s="182">
        <v>0</v>
      </c>
      <c r="O59" s="182">
        <v>0</v>
      </c>
      <c r="P59" s="182">
        <v>0</v>
      </c>
      <c r="Q59" s="247">
        <v>0</v>
      </c>
      <c r="R59" s="239">
        <f t="shared" si="1"/>
        <v>20</v>
      </c>
      <c r="S59" s="178">
        <v>53</v>
      </c>
      <c r="T59" s="119" t="s">
        <v>125</v>
      </c>
      <c r="U59" s="240">
        <v>51</v>
      </c>
      <c r="V59" s="168"/>
    </row>
    <row r="60" spans="2:22" ht="14.25">
      <c r="B60" s="118">
        <v>54</v>
      </c>
      <c r="C60" s="435" t="s">
        <v>89</v>
      </c>
      <c r="D60" s="170">
        <v>0</v>
      </c>
      <c r="E60" s="138">
        <v>0</v>
      </c>
      <c r="F60" s="121">
        <v>0</v>
      </c>
      <c r="G60" s="227">
        <v>0</v>
      </c>
      <c r="H60" s="217">
        <v>0</v>
      </c>
      <c r="I60" s="182">
        <v>0</v>
      </c>
      <c r="J60" s="182">
        <v>5</v>
      </c>
      <c r="K60" s="122">
        <v>0</v>
      </c>
      <c r="L60" s="217">
        <v>5</v>
      </c>
      <c r="M60" s="182">
        <v>5</v>
      </c>
      <c r="N60" s="182">
        <v>0</v>
      </c>
      <c r="O60" s="182">
        <v>5</v>
      </c>
      <c r="P60" s="182">
        <v>0</v>
      </c>
      <c r="Q60" s="247">
        <v>0</v>
      </c>
      <c r="R60" s="239">
        <f>SUM(D60:Q60)</f>
        <v>20</v>
      </c>
      <c r="S60" s="180">
        <v>54</v>
      </c>
      <c r="T60" s="119" t="s">
        <v>91</v>
      </c>
      <c r="U60" s="240">
        <v>50</v>
      </c>
      <c r="V60" s="168"/>
    </row>
    <row r="61" spans="2:22" ht="14.25">
      <c r="B61" s="118">
        <v>55</v>
      </c>
      <c r="C61" s="435" t="s">
        <v>84</v>
      </c>
      <c r="D61" s="170">
        <v>5</v>
      </c>
      <c r="E61" s="138">
        <v>0</v>
      </c>
      <c r="F61" s="121">
        <v>0</v>
      </c>
      <c r="G61" s="227">
        <v>8</v>
      </c>
      <c r="H61" s="217">
        <v>0</v>
      </c>
      <c r="I61" s="182">
        <v>0</v>
      </c>
      <c r="J61" s="182">
        <v>5</v>
      </c>
      <c r="K61" s="122">
        <v>0</v>
      </c>
      <c r="L61" s="217">
        <v>0</v>
      </c>
      <c r="M61" s="182">
        <v>0</v>
      </c>
      <c r="N61" s="182">
        <v>0</v>
      </c>
      <c r="O61" s="182">
        <v>0</v>
      </c>
      <c r="P61" s="182">
        <v>0</v>
      </c>
      <c r="Q61" s="247">
        <v>0</v>
      </c>
      <c r="R61" s="239">
        <f t="shared" ref="R61:R68" si="2">SUM(D61:O61)</f>
        <v>18</v>
      </c>
      <c r="S61" s="178">
        <v>55</v>
      </c>
      <c r="T61" s="119" t="s">
        <v>13</v>
      </c>
      <c r="U61" s="240">
        <v>49</v>
      </c>
      <c r="V61" s="168"/>
    </row>
    <row r="62" spans="2:22" ht="14.25">
      <c r="B62" s="118">
        <v>56</v>
      </c>
      <c r="C62" s="436" t="s">
        <v>176</v>
      </c>
      <c r="D62" s="170">
        <v>0</v>
      </c>
      <c r="E62" s="138">
        <v>5</v>
      </c>
      <c r="F62" s="121">
        <v>0</v>
      </c>
      <c r="G62" s="227">
        <v>0</v>
      </c>
      <c r="H62" s="217">
        <v>12</v>
      </c>
      <c r="I62" s="182">
        <v>0</v>
      </c>
      <c r="J62" s="182">
        <v>0</v>
      </c>
      <c r="K62" s="122">
        <v>0</v>
      </c>
      <c r="L62" s="217">
        <v>0</v>
      </c>
      <c r="M62" s="182">
        <v>0</v>
      </c>
      <c r="N62" s="182">
        <v>0</v>
      </c>
      <c r="O62" s="182">
        <v>0</v>
      </c>
      <c r="P62" s="182">
        <v>0</v>
      </c>
      <c r="Q62" s="247">
        <v>0</v>
      </c>
      <c r="R62" s="239">
        <f t="shared" si="2"/>
        <v>17</v>
      </c>
      <c r="S62" s="178">
        <v>56</v>
      </c>
      <c r="T62" s="123" t="s">
        <v>126</v>
      </c>
      <c r="U62" s="240">
        <v>49</v>
      </c>
      <c r="V62" s="168"/>
    </row>
    <row r="63" spans="2:22" ht="14.25">
      <c r="B63" s="118">
        <v>57</v>
      </c>
      <c r="C63" s="435" t="s">
        <v>155</v>
      </c>
      <c r="D63" s="170">
        <v>5</v>
      </c>
      <c r="E63" s="138">
        <v>0</v>
      </c>
      <c r="F63" s="121">
        <v>0</v>
      </c>
      <c r="G63" s="227">
        <v>0</v>
      </c>
      <c r="H63" s="217">
        <v>0</v>
      </c>
      <c r="I63" s="182">
        <v>0</v>
      </c>
      <c r="J63" s="182">
        <v>0</v>
      </c>
      <c r="K63" s="122">
        <v>5</v>
      </c>
      <c r="L63" s="217">
        <v>0</v>
      </c>
      <c r="M63" s="182">
        <v>5</v>
      </c>
      <c r="N63" s="182">
        <v>0</v>
      </c>
      <c r="O63" s="182">
        <v>0</v>
      </c>
      <c r="P63" s="182">
        <v>0</v>
      </c>
      <c r="Q63" s="247">
        <v>0</v>
      </c>
      <c r="R63" s="239">
        <f t="shared" si="2"/>
        <v>15</v>
      </c>
      <c r="S63" s="180">
        <v>57</v>
      </c>
      <c r="T63" s="119" t="s">
        <v>191</v>
      </c>
      <c r="U63" s="240">
        <v>49</v>
      </c>
      <c r="V63" s="168"/>
    </row>
    <row r="64" spans="2:22" ht="14.25">
      <c r="B64" s="118">
        <v>58</v>
      </c>
      <c r="C64" s="435" t="s">
        <v>45</v>
      </c>
      <c r="D64" s="449">
        <v>5</v>
      </c>
      <c r="E64" s="138">
        <v>5</v>
      </c>
      <c r="F64" s="121">
        <v>0</v>
      </c>
      <c r="G64" s="227">
        <v>0</v>
      </c>
      <c r="H64" s="217">
        <v>5</v>
      </c>
      <c r="I64" s="182">
        <v>0</v>
      </c>
      <c r="J64" s="182">
        <v>0</v>
      </c>
      <c r="K64" s="122">
        <v>0</v>
      </c>
      <c r="L64" s="217">
        <v>0</v>
      </c>
      <c r="M64" s="182">
        <v>0</v>
      </c>
      <c r="N64" s="182">
        <v>0</v>
      </c>
      <c r="O64" s="182">
        <v>0</v>
      </c>
      <c r="P64" s="182">
        <v>0</v>
      </c>
      <c r="Q64" s="247">
        <v>0</v>
      </c>
      <c r="R64" s="239">
        <f t="shared" si="2"/>
        <v>15</v>
      </c>
      <c r="S64" s="178">
        <v>58</v>
      </c>
      <c r="T64" s="123" t="s">
        <v>96</v>
      </c>
      <c r="U64" s="240">
        <v>48</v>
      </c>
      <c r="V64" s="168"/>
    </row>
    <row r="65" spans="2:22" ht="14.25">
      <c r="B65" s="118">
        <v>59</v>
      </c>
      <c r="C65" s="435" t="s">
        <v>149</v>
      </c>
      <c r="D65" s="451">
        <v>5</v>
      </c>
      <c r="E65" s="138">
        <v>5</v>
      </c>
      <c r="F65" s="121">
        <v>0</v>
      </c>
      <c r="G65" s="227">
        <v>0</v>
      </c>
      <c r="H65" s="217">
        <v>0</v>
      </c>
      <c r="I65" s="182">
        <v>5</v>
      </c>
      <c r="J65" s="182">
        <v>0</v>
      </c>
      <c r="K65" s="129">
        <v>0</v>
      </c>
      <c r="L65" s="217">
        <v>0</v>
      </c>
      <c r="M65" s="182">
        <v>0</v>
      </c>
      <c r="N65" s="182">
        <v>0</v>
      </c>
      <c r="O65" s="182">
        <v>0</v>
      </c>
      <c r="P65" s="182">
        <v>0</v>
      </c>
      <c r="Q65" s="247">
        <v>0</v>
      </c>
      <c r="R65" s="239">
        <f t="shared" si="2"/>
        <v>15</v>
      </c>
      <c r="S65" s="178">
        <v>59</v>
      </c>
      <c r="T65" s="123" t="s">
        <v>90</v>
      </c>
      <c r="U65" s="240">
        <v>47</v>
      </c>
      <c r="V65" s="168"/>
    </row>
    <row r="66" spans="2:22" ht="14.25">
      <c r="B66" s="118">
        <v>60</v>
      </c>
      <c r="C66" s="437" t="s">
        <v>142</v>
      </c>
      <c r="D66" s="170">
        <v>5</v>
      </c>
      <c r="E66" s="138">
        <v>0</v>
      </c>
      <c r="F66" s="121">
        <v>0</v>
      </c>
      <c r="G66" s="227">
        <v>5</v>
      </c>
      <c r="H66" s="217">
        <v>0</v>
      </c>
      <c r="I66" s="182">
        <v>0</v>
      </c>
      <c r="J66" s="182">
        <v>0</v>
      </c>
      <c r="K66" s="122">
        <v>0</v>
      </c>
      <c r="L66" s="217">
        <v>0</v>
      </c>
      <c r="M66" s="182">
        <v>5</v>
      </c>
      <c r="N66" s="182">
        <v>0</v>
      </c>
      <c r="O66" s="182">
        <v>0</v>
      </c>
      <c r="P66" s="182">
        <v>0</v>
      </c>
      <c r="Q66" s="247">
        <v>0</v>
      </c>
      <c r="R66" s="239">
        <f t="shared" si="2"/>
        <v>15</v>
      </c>
      <c r="S66" s="180">
        <v>60</v>
      </c>
      <c r="T66" s="127" t="s">
        <v>172</v>
      </c>
      <c r="U66" s="240">
        <v>45</v>
      </c>
      <c r="V66" s="168"/>
    </row>
    <row r="67" spans="2:22" ht="14.25">
      <c r="B67" s="118">
        <v>61</v>
      </c>
      <c r="C67" s="435" t="s">
        <v>98</v>
      </c>
      <c r="D67" s="452">
        <v>0</v>
      </c>
      <c r="E67" s="137">
        <v>5</v>
      </c>
      <c r="F67" s="177">
        <v>0</v>
      </c>
      <c r="G67" s="227">
        <v>0</v>
      </c>
      <c r="H67" s="217">
        <v>0</v>
      </c>
      <c r="I67" s="182">
        <v>5</v>
      </c>
      <c r="J67" s="182">
        <v>0</v>
      </c>
      <c r="K67" s="117">
        <v>0</v>
      </c>
      <c r="L67" s="217">
        <v>5</v>
      </c>
      <c r="M67" s="182">
        <v>0</v>
      </c>
      <c r="N67" s="182">
        <v>0</v>
      </c>
      <c r="O67" s="182">
        <v>0</v>
      </c>
      <c r="P67" s="182">
        <v>0</v>
      </c>
      <c r="Q67" s="247">
        <v>0</v>
      </c>
      <c r="R67" s="243">
        <f t="shared" si="2"/>
        <v>15</v>
      </c>
      <c r="S67" s="178">
        <v>61</v>
      </c>
      <c r="T67" s="119" t="s">
        <v>58</v>
      </c>
      <c r="U67" s="240">
        <v>45</v>
      </c>
      <c r="V67" s="168"/>
    </row>
    <row r="68" spans="2:22" ht="14.25">
      <c r="B68" s="118">
        <v>62</v>
      </c>
      <c r="C68" s="435" t="s">
        <v>62</v>
      </c>
      <c r="D68" s="449">
        <v>0</v>
      </c>
      <c r="E68" s="138">
        <v>0</v>
      </c>
      <c r="F68" s="121">
        <v>0</v>
      </c>
      <c r="G68" s="227">
        <v>0</v>
      </c>
      <c r="H68" s="217">
        <v>0</v>
      </c>
      <c r="I68" s="182">
        <v>5</v>
      </c>
      <c r="J68" s="182">
        <v>5</v>
      </c>
      <c r="K68" s="122">
        <v>0</v>
      </c>
      <c r="L68" s="217">
        <v>0</v>
      </c>
      <c r="M68" s="182">
        <v>5</v>
      </c>
      <c r="N68" s="182">
        <v>0</v>
      </c>
      <c r="O68" s="182">
        <v>0</v>
      </c>
      <c r="P68" s="182">
        <v>0</v>
      </c>
      <c r="Q68" s="247">
        <v>0</v>
      </c>
      <c r="R68" s="239">
        <f t="shared" si="2"/>
        <v>15</v>
      </c>
      <c r="S68" s="178">
        <v>62</v>
      </c>
      <c r="T68" s="119" t="s">
        <v>98</v>
      </c>
      <c r="U68" s="240">
        <v>45</v>
      </c>
      <c r="V68" s="168"/>
    </row>
    <row r="69" spans="2:22" ht="14.25">
      <c r="B69" s="118">
        <v>63</v>
      </c>
      <c r="C69" s="435" t="s">
        <v>152</v>
      </c>
      <c r="D69" s="449">
        <v>0</v>
      </c>
      <c r="E69" s="138">
        <v>5</v>
      </c>
      <c r="F69" s="121">
        <v>0</v>
      </c>
      <c r="G69" s="227">
        <v>10</v>
      </c>
      <c r="H69" s="217">
        <v>0</v>
      </c>
      <c r="I69" s="182">
        <v>0</v>
      </c>
      <c r="J69" s="182">
        <v>0</v>
      </c>
      <c r="K69" s="122">
        <v>0</v>
      </c>
      <c r="L69" s="217">
        <v>0</v>
      </c>
      <c r="M69" s="182">
        <v>0</v>
      </c>
      <c r="N69" s="182">
        <v>0</v>
      </c>
      <c r="O69" s="182">
        <v>0</v>
      </c>
      <c r="P69" s="182">
        <v>0</v>
      </c>
      <c r="Q69" s="247">
        <v>0</v>
      </c>
      <c r="R69" s="239">
        <f>SUM(D69:Q69)</f>
        <v>15</v>
      </c>
      <c r="S69" s="180">
        <v>63</v>
      </c>
      <c r="T69" s="119" t="s">
        <v>89</v>
      </c>
      <c r="U69" s="240">
        <v>45</v>
      </c>
      <c r="V69" s="168"/>
    </row>
    <row r="70" spans="2:22" ht="14.25">
      <c r="B70" s="118">
        <v>64</v>
      </c>
      <c r="C70" s="436" t="s">
        <v>88</v>
      </c>
      <c r="D70" s="170">
        <v>5</v>
      </c>
      <c r="E70" s="138">
        <v>5</v>
      </c>
      <c r="F70" s="121">
        <v>0</v>
      </c>
      <c r="G70" s="227">
        <v>5</v>
      </c>
      <c r="H70" s="217">
        <v>0</v>
      </c>
      <c r="I70" s="182">
        <v>0</v>
      </c>
      <c r="J70" s="182">
        <v>0</v>
      </c>
      <c r="K70" s="122">
        <v>0</v>
      </c>
      <c r="L70" s="217">
        <v>0</v>
      </c>
      <c r="M70" s="182">
        <v>0</v>
      </c>
      <c r="N70" s="182">
        <v>0</v>
      </c>
      <c r="O70" s="182">
        <v>0</v>
      </c>
      <c r="P70" s="182">
        <v>0</v>
      </c>
      <c r="Q70" s="247">
        <v>0</v>
      </c>
      <c r="R70" s="239">
        <f>SUM(D70:O70)</f>
        <v>15</v>
      </c>
      <c r="S70" s="178">
        <v>64</v>
      </c>
      <c r="T70" s="119" t="s">
        <v>130</v>
      </c>
      <c r="U70" s="240">
        <v>42</v>
      </c>
      <c r="V70" s="168"/>
    </row>
    <row r="71" spans="2:22" ht="14.25">
      <c r="B71" s="118">
        <v>65</v>
      </c>
      <c r="C71" s="435" t="s">
        <v>46</v>
      </c>
      <c r="D71" s="170">
        <v>0</v>
      </c>
      <c r="E71" s="138">
        <v>0</v>
      </c>
      <c r="F71" s="121">
        <v>0</v>
      </c>
      <c r="G71" s="227">
        <v>0</v>
      </c>
      <c r="H71" s="217">
        <v>0</v>
      </c>
      <c r="I71" s="182">
        <v>0</v>
      </c>
      <c r="J71" s="182">
        <v>0</v>
      </c>
      <c r="K71" s="122">
        <v>0</v>
      </c>
      <c r="L71" s="217">
        <v>14</v>
      </c>
      <c r="M71" s="182">
        <v>0</v>
      </c>
      <c r="N71" s="182">
        <v>0</v>
      </c>
      <c r="O71" s="182">
        <v>0</v>
      </c>
      <c r="P71" s="182">
        <v>0</v>
      </c>
      <c r="Q71" s="247">
        <v>0</v>
      </c>
      <c r="R71" s="239">
        <f>SUM(D71:O71)</f>
        <v>14</v>
      </c>
      <c r="S71" s="178">
        <v>65</v>
      </c>
      <c r="T71" s="119" t="s">
        <v>97</v>
      </c>
      <c r="U71" s="240">
        <v>40</v>
      </c>
      <c r="V71" s="168"/>
    </row>
    <row r="72" spans="2:22" ht="14.25">
      <c r="B72" s="118">
        <v>66</v>
      </c>
      <c r="C72" s="436" t="s">
        <v>139</v>
      </c>
      <c r="D72" s="170">
        <v>5</v>
      </c>
      <c r="E72" s="138">
        <v>0</v>
      </c>
      <c r="F72" s="121">
        <v>0</v>
      </c>
      <c r="G72" s="227">
        <v>8</v>
      </c>
      <c r="H72" s="217">
        <v>0</v>
      </c>
      <c r="I72" s="182">
        <v>0</v>
      </c>
      <c r="J72" s="182">
        <v>0</v>
      </c>
      <c r="K72" s="122">
        <v>0</v>
      </c>
      <c r="L72" s="217">
        <v>0</v>
      </c>
      <c r="M72" s="182">
        <v>0</v>
      </c>
      <c r="N72" s="182">
        <v>0</v>
      </c>
      <c r="O72" s="182">
        <v>0</v>
      </c>
      <c r="P72" s="182">
        <v>0</v>
      </c>
      <c r="Q72" s="247">
        <v>0</v>
      </c>
      <c r="R72" s="239">
        <f>SUM(D72:O72)</f>
        <v>13</v>
      </c>
      <c r="S72" s="180">
        <v>66</v>
      </c>
      <c r="T72" s="119" t="s">
        <v>95</v>
      </c>
      <c r="U72" s="240">
        <v>39</v>
      </c>
      <c r="V72" s="168"/>
    </row>
    <row r="73" spans="2:22" ht="14.25">
      <c r="B73" s="118">
        <v>67</v>
      </c>
      <c r="C73" s="435" t="s">
        <v>82</v>
      </c>
      <c r="D73" s="170">
        <v>0</v>
      </c>
      <c r="E73" s="138">
        <v>0</v>
      </c>
      <c r="F73" s="121">
        <v>0</v>
      </c>
      <c r="G73" s="227">
        <v>0</v>
      </c>
      <c r="H73" s="217">
        <v>8</v>
      </c>
      <c r="I73" s="182">
        <v>0</v>
      </c>
      <c r="J73" s="182">
        <v>0</v>
      </c>
      <c r="K73" s="122">
        <v>0</v>
      </c>
      <c r="L73" s="217">
        <v>0</v>
      </c>
      <c r="M73" s="182">
        <v>0</v>
      </c>
      <c r="N73" s="182">
        <v>5</v>
      </c>
      <c r="O73" s="182">
        <v>0</v>
      </c>
      <c r="P73" s="182">
        <v>0</v>
      </c>
      <c r="Q73" s="247">
        <v>0</v>
      </c>
      <c r="R73" s="239">
        <f>SUM(D73:O73)</f>
        <v>13</v>
      </c>
      <c r="S73" s="178">
        <v>67</v>
      </c>
      <c r="T73" s="123" t="s">
        <v>140</v>
      </c>
      <c r="U73" s="240">
        <v>38</v>
      </c>
      <c r="V73" s="168"/>
    </row>
    <row r="74" spans="2:22" ht="14.25">
      <c r="B74" s="118">
        <v>68</v>
      </c>
      <c r="C74" s="435" t="s">
        <v>312</v>
      </c>
      <c r="D74" s="170">
        <v>0</v>
      </c>
      <c r="E74" s="138">
        <v>0</v>
      </c>
      <c r="F74" s="121">
        <v>0</v>
      </c>
      <c r="G74" s="227">
        <v>0</v>
      </c>
      <c r="H74" s="217">
        <v>0</v>
      </c>
      <c r="I74" s="182">
        <v>0</v>
      </c>
      <c r="J74" s="182">
        <v>0</v>
      </c>
      <c r="K74" s="122">
        <v>0</v>
      </c>
      <c r="L74" s="248">
        <v>0</v>
      </c>
      <c r="M74" s="121">
        <v>0</v>
      </c>
      <c r="N74" s="182">
        <v>0</v>
      </c>
      <c r="O74" s="171">
        <v>0</v>
      </c>
      <c r="P74" s="182">
        <v>12</v>
      </c>
      <c r="Q74" s="247">
        <v>5</v>
      </c>
      <c r="R74" s="239">
        <f>SUM(D74:P74)</f>
        <v>12</v>
      </c>
      <c r="S74" s="178">
        <v>68</v>
      </c>
      <c r="T74" s="125" t="s">
        <v>131</v>
      </c>
      <c r="U74" s="240">
        <v>37</v>
      </c>
      <c r="V74" s="168"/>
    </row>
    <row r="75" spans="2:22" ht="14.25">
      <c r="B75" s="118">
        <v>69</v>
      </c>
      <c r="C75" s="435" t="s">
        <v>138</v>
      </c>
      <c r="D75" s="449">
        <v>0</v>
      </c>
      <c r="E75" s="138">
        <v>0</v>
      </c>
      <c r="F75" s="121">
        <v>0</v>
      </c>
      <c r="G75" s="227">
        <v>0</v>
      </c>
      <c r="H75" s="217">
        <v>0</v>
      </c>
      <c r="I75" s="182">
        <v>0</v>
      </c>
      <c r="J75" s="182">
        <v>0</v>
      </c>
      <c r="K75" s="122">
        <v>11</v>
      </c>
      <c r="L75" s="217">
        <v>0</v>
      </c>
      <c r="M75" s="182">
        <v>0</v>
      </c>
      <c r="N75" s="182">
        <v>0</v>
      </c>
      <c r="O75" s="182">
        <v>0</v>
      </c>
      <c r="P75" s="182">
        <v>0</v>
      </c>
      <c r="Q75" s="247">
        <v>0</v>
      </c>
      <c r="R75" s="239">
        <f t="shared" ref="R75:R106" si="3">SUM(D75:O75)</f>
        <v>11</v>
      </c>
      <c r="S75" s="180">
        <v>69</v>
      </c>
      <c r="T75" s="119" t="s">
        <v>148</v>
      </c>
      <c r="U75" s="240">
        <v>35</v>
      </c>
      <c r="V75" s="168"/>
    </row>
    <row r="76" spans="2:22" ht="14.25">
      <c r="B76" s="118">
        <v>70</v>
      </c>
      <c r="C76" s="435" t="s">
        <v>157</v>
      </c>
      <c r="D76" s="170">
        <v>0</v>
      </c>
      <c r="E76" s="138">
        <v>0</v>
      </c>
      <c r="F76" s="138">
        <v>0</v>
      </c>
      <c r="G76" s="227">
        <v>5</v>
      </c>
      <c r="H76" s="217">
        <v>5</v>
      </c>
      <c r="I76" s="182">
        <v>0</v>
      </c>
      <c r="J76" s="182">
        <v>0</v>
      </c>
      <c r="K76" s="122">
        <v>0</v>
      </c>
      <c r="L76" s="217">
        <v>0</v>
      </c>
      <c r="M76" s="182">
        <v>0</v>
      </c>
      <c r="N76" s="182">
        <v>0</v>
      </c>
      <c r="O76" s="182">
        <v>0</v>
      </c>
      <c r="P76" s="182">
        <v>0</v>
      </c>
      <c r="Q76" s="247">
        <v>0</v>
      </c>
      <c r="R76" s="239">
        <f t="shared" si="3"/>
        <v>10</v>
      </c>
      <c r="S76" s="178">
        <v>70</v>
      </c>
      <c r="T76" s="119" t="s">
        <v>149</v>
      </c>
      <c r="U76" s="240">
        <v>35</v>
      </c>
      <c r="V76" s="168"/>
    </row>
    <row r="77" spans="2:22" ht="14.25">
      <c r="B77" s="118">
        <v>71</v>
      </c>
      <c r="C77" s="435" t="s">
        <v>136</v>
      </c>
      <c r="D77" s="170">
        <v>0</v>
      </c>
      <c r="E77" s="138">
        <v>0</v>
      </c>
      <c r="F77" s="138">
        <v>0</v>
      </c>
      <c r="G77" s="227">
        <v>5</v>
      </c>
      <c r="H77" s="217">
        <v>0</v>
      </c>
      <c r="I77" s="182">
        <v>0</v>
      </c>
      <c r="J77" s="182">
        <v>0</v>
      </c>
      <c r="K77" s="122">
        <v>0</v>
      </c>
      <c r="L77" s="217">
        <v>0</v>
      </c>
      <c r="M77" s="182">
        <v>5</v>
      </c>
      <c r="N77" s="182">
        <v>0</v>
      </c>
      <c r="O77" s="182">
        <v>0</v>
      </c>
      <c r="P77" s="182">
        <v>0</v>
      </c>
      <c r="Q77" s="247">
        <v>0</v>
      </c>
      <c r="R77" s="239">
        <f t="shared" si="3"/>
        <v>10</v>
      </c>
      <c r="S77" s="178">
        <v>71</v>
      </c>
      <c r="T77" s="119" t="s">
        <v>56</v>
      </c>
      <c r="U77" s="240">
        <v>35</v>
      </c>
      <c r="V77" s="168"/>
    </row>
    <row r="78" spans="2:22" ht="14.25">
      <c r="B78" s="118">
        <v>72</v>
      </c>
      <c r="C78" s="439" t="s">
        <v>197</v>
      </c>
      <c r="D78" s="170">
        <v>0</v>
      </c>
      <c r="E78" s="138">
        <v>0</v>
      </c>
      <c r="F78" s="121">
        <v>0</v>
      </c>
      <c r="G78" s="227">
        <v>0</v>
      </c>
      <c r="H78" s="217">
        <v>0</v>
      </c>
      <c r="I78" s="182">
        <v>5</v>
      </c>
      <c r="J78" s="182">
        <v>0</v>
      </c>
      <c r="K78" s="122">
        <v>0</v>
      </c>
      <c r="L78" s="217">
        <v>5</v>
      </c>
      <c r="M78" s="182">
        <v>0</v>
      </c>
      <c r="N78" s="182">
        <v>0</v>
      </c>
      <c r="O78" s="182">
        <v>0</v>
      </c>
      <c r="P78" s="182">
        <v>0</v>
      </c>
      <c r="Q78" s="247">
        <v>0</v>
      </c>
      <c r="R78" s="239">
        <f t="shared" si="3"/>
        <v>10</v>
      </c>
      <c r="S78" s="180">
        <v>72</v>
      </c>
      <c r="T78" s="123" t="s">
        <v>153</v>
      </c>
      <c r="U78" s="240">
        <v>35</v>
      </c>
      <c r="V78" s="168"/>
    </row>
    <row r="79" spans="2:22" ht="14.25">
      <c r="B79" s="118">
        <v>73</v>
      </c>
      <c r="C79" s="435" t="s">
        <v>162</v>
      </c>
      <c r="D79" s="170">
        <v>5</v>
      </c>
      <c r="E79" s="138">
        <v>5</v>
      </c>
      <c r="F79" s="121">
        <v>0</v>
      </c>
      <c r="G79" s="227">
        <v>0</v>
      </c>
      <c r="H79" s="217">
        <v>0</v>
      </c>
      <c r="I79" s="182">
        <v>0</v>
      </c>
      <c r="J79" s="182">
        <v>0</v>
      </c>
      <c r="K79" s="117">
        <v>0</v>
      </c>
      <c r="L79" s="217">
        <v>0</v>
      </c>
      <c r="M79" s="182">
        <v>0</v>
      </c>
      <c r="N79" s="182">
        <v>0</v>
      </c>
      <c r="O79" s="182">
        <v>0</v>
      </c>
      <c r="P79" s="182">
        <v>0</v>
      </c>
      <c r="Q79" s="247">
        <v>0</v>
      </c>
      <c r="R79" s="243">
        <f t="shared" si="3"/>
        <v>10</v>
      </c>
      <c r="S79" s="178">
        <v>73</v>
      </c>
      <c r="T79" s="119" t="s">
        <v>83</v>
      </c>
      <c r="U79" s="240">
        <v>34</v>
      </c>
      <c r="V79" s="168"/>
    </row>
    <row r="80" spans="2:22" ht="14.25">
      <c r="B80" s="118">
        <v>74</v>
      </c>
      <c r="C80" s="435" t="s">
        <v>13</v>
      </c>
      <c r="D80" s="170">
        <v>0</v>
      </c>
      <c r="E80" s="138">
        <v>0</v>
      </c>
      <c r="F80" s="121">
        <v>0</v>
      </c>
      <c r="G80" s="227">
        <v>0</v>
      </c>
      <c r="H80" s="217">
        <v>5</v>
      </c>
      <c r="I80" s="182">
        <v>0</v>
      </c>
      <c r="J80" s="182">
        <v>0</v>
      </c>
      <c r="K80" s="122">
        <v>5</v>
      </c>
      <c r="L80" s="217">
        <v>0</v>
      </c>
      <c r="M80" s="182">
        <v>0</v>
      </c>
      <c r="N80" s="182">
        <v>0</v>
      </c>
      <c r="O80" s="182">
        <v>0</v>
      </c>
      <c r="P80" s="182">
        <v>0</v>
      </c>
      <c r="Q80" s="247">
        <v>14</v>
      </c>
      <c r="R80" s="239">
        <f t="shared" si="3"/>
        <v>10</v>
      </c>
      <c r="S80" s="178">
        <v>74</v>
      </c>
      <c r="T80" s="119" t="s">
        <v>46</v>
      </c>
      <c r="U80" s="240">
        <v>34</v>
      </c>
      <c r="V80" s="168"/>
    </row>
    <row r="81" spans="2:22" ht="14.25">
      <c r="B81" s="118">
        <v>75</v>
      </c>
      <c r="C81" s="436" t="s">
        <v>71</v>
      </c>
      <c r="D81" s="170">
        <v>5</v>
      </c>
      <c r="E81" s="138">
        <v>0</v>
      </c>
      <c r="F81" s="121">
        <v>0</v>
      </c>
      <c r="G81" s="227">
        <v>0</v>
      </c>
      <c r="H81" s="217">
        <v>0</v>
      </c>
      <c r="I81" s="182">
        <v>0</v>
      </c>
      <c r="J81" s="182">
        <v>0</v>
      </c>
      <c r="K81" s="126">
        <v>0</v>
      </c>
      <c r="L81" s="269">
        <v>0</v>
      </c>
      <c r="M81" s="182">
        <v>5</v>
      </c>
      <c r="N81" s="182">
        <v>0</v>
      </c>
      <c r="O81" s="182">
        <v>0</v>
      </c>
      <c r="P81" s="182">
        <v>0</v>
      </c>
      <c r="Q81" s="247">
        <v>5</v>
      </c>
      <c r="R81" s="239">
        <f t="shared" si="3"/>
        <v>10</v>
      </c>
      <c r="S81" s="180">
        <v>75</v>
      </c>
      <c r="T81" s="123" t="s">
        <v>134</v>
      </c>
      <c r="U81" s="240">
        <v>33</v>
      </c>
      <c r="V81" s="168"/>
    </row>
    <row r="82" spans="2:22" ht="14.25">
      <c r="B82" s="118">
        <v>76</v>
      </c>
      <c r="C82" s="435" t="s">
        <v>42</v>
      </c>
      <c r="D82" s="449">
        <v>5</v>
      </c>
      <c r="E82" s="138">
        <v>0</v>
      </c>
      <c r="F82" s="121">
        <v>0</v>
      </c>
      <c r="G82" s="227">
        <v>5</v>
      </c>
      <c r="H82" s="217">
        <v>0</v>
      </c>
      <c r="I82" s="182">
        <v>0</v>
      </c>
      <c r="J82" s="182">
        <v>0</v>
      </c>
      <c r="K82" s="122">
        <v>0</v>
      </c>
      <c r="L82" s="217">
        <v>0</v>
      </c>
      <c r="M82" s="182">
        <v>0</v>
      </c>
      <c r="N82" s="182">
        <v>0</v>
      </c>
      <c r="O82" s="182">
        <v>0</v>
      </c>
      <c r="P82" s="182">
        <v>0</v>
      </c>
      <c r="Q82" s="247">
        <v>5</v>
      </c>
      <c r="R82" s="239">
        <f t="shared" si="3"/>
        <v>10</v>
      </c>
      <c r="S82" s="178">
        <v>76</v>
      </c>
      <c r="T82" s="119" t="s">
        <v>135</v>
      </c>
      <c r="U82" s="240">
        <v>33</v>
      </c>
      <c r="V82" s="168"/>
    </row>
    <row r="83" spans="2:22" ht="14.25">
      <c r="B83" s="118">
        <v>77</v>
      </c>
      <c r="C83" s="435" t="s">
        <v>151</v>
      </c>
      <c r="D83" s="170">
        <v>5</v>
      </c>
      <c r="E83" s="138">
        <v>0</v>
      </c>
      <c r="F83" s="121">
        <v>0</v>
      </c>
      <c r="G83" s="227">
        <v>5</v>
      </c>
      <c r="H83" s="217">
        <v>0</v>
      </c>
      <c r="I83" s="182">
        <v>0</v>
      </c>
      <c r="J83" s="182">
        <v>0</v>
      </c>
      <c r="K83" s="122">
        <v>0</v>
      </c>
      <c r="L83" s="217">
        <v>0</v>
      </c>
      <c r="M83" s="182">
        <v>0</v>
      </c>
      <c r="N83" s="182">
        <v>0</v>
      </c>
      <c r="O83" s="182">
        <v>0</v>
      </c>
      <c r="P83" s="182">
        <v>0</v>
      </c>
      <c r="Q83" s="247">
        <v>0</v>
      </c>
      <c r="R83" s="239">
        <f t="shared" si="3"/>
        <v>10</v>
      </c>
      <c r="S83" s="178">
        <v>77</v>
      </c>
      <c r="T83" s="119" t="s">
        <v>136</v>
      </c>
      <c r="U83" s="240">
        <v>30</v>
      </c>
      <c r="V83" s="168"/>
    </row>
    <row r="84" spans="2:22" ht="14.25">
      <c r="B84" s="118">
        <v>78</v>
      </c>
      <c r="C84" s="435" t="s">
        <v>177</v>
      </c>
      <c r="D84" s="448">
        <v>5</v>
      </c>
      <c r="E84" s="138">
        <v>0</v>
      </c>
      <c r="F84" s="121">
        <v>0</v>
      </c>
      <c r="G84" s="227">
        <v>5</v>
      </c>
      <c r="H84" s="217">
        <v>0</v>
      </c>
      <c r="I84" s="182">
        <v>0</v>
      </c>
      <c r="J84" s="182">
        <v>0</v>
      </c>
      <c r="K84" s="117">
        <v>0</v>
      </c>
      <c r="L84" s="217">
        <v>0</v>
      </c>
      <c r="M84" s="182">
        <v>0</v>
      </c>
      <c r="N84" s="182">
        <v>0</v>
      </c>
      <c r="O84" s="182">
        <v>0</v>
      </c>
      <c r="P84" s="182">
        <v>0</v>
      </c>
      <c r="Q84" s="247">
        <v>0</v>
      </c>
      <c r="R84" s="239">
        <f t="shared" si="3"/>
        <v>10</v>
      </c>
      <c r="S84" s="180">
        <v>78</v>
      </c>
      <c r="T84" s="119" t="s">
        <v>45</v>
      </c>
      <c r="U84" s="240">
        <v>30</v>
      </c>
      <c r="V84" s="168"/>
    </row>
    <row r="85" spans="2:22" ht="14.25">
      <c r="B85" s="118">
        <v>79</v>
      </c>
      <c r="C85" s="440" t="s">
        <v>126</v>
      </c>
      <c r="D85" s="170">
        <v>0</v>
      </c>
      <c r="E85" s="138">
        <v>0</v>
      </c>
      <c r="F85" s="121">
        <v>0</v>
      </c>
      <c r="G85" s="227">
        <v>0</v>
      </c>
      <c r="H85" s="217">
        <v>0</v>
      </c>
      <c r="I85" s="182">
        <v>5</v>
      </c>
      <c r="J85" s="182">
        <v>0</v>
      </c>
      <c r="K85" s="122">
        <v>5</v>
      </c>
      <c r="L85" s="217">
        <v>0</v>
      </c>
      <c r="M85" s="182">
        <v>0</v>
      </c>
      <c r="N85" s="182">
        <v>0</v>
      </c>
      <c r="O85" s="182">
        <v>0</v>
      </c>
      <c r="P85" s="182">
        <v>0</v>
      </c>
      <c r="Q85" s="247">
        <v>0</v>
      </c>
      <c r="R85" s="239">
        <f t="shared" si="3"/>
        <v>10</v>
      </c>
      <c r="S85" s="178">
        <v>79</v>
      </c>
      <c r="T85" s="113" t="s">
        <v>142</v>
      </c>
      <c r="U85" s="240">
        <v>30</v>
      </c>
      <c r="V85" s="168"/>
    </row>
    <row r="86" spans="2:22" ht="14.25">
      <c r="B86" s="118">
        <v>80</v>
      </c>
      <c r="C86" s="436" t="s">
        <v>96</v>
      </c>
      <c r="D86" s="449">
        <v>5</v>
      </c>
      <c r="E86" s="138">
        <v>0</v>
      </c>
      <c r="F86" s="121">
        <v>0</v>
      </c>
      <c r="G86" s="227">
        <v>0</v>
      </c>
      <c r="H86" s="217">
        <v>0</v>
      </c>
      <c r="I86" s="182">
        <v>0</v>
      </c>
      <c r="J86" s="182">
        <v>0</v>
      </c>
      <c r="K86" s="122">
        <v>0</v>
      </c>
      <c r="L86" s="217">
        <v>0</v>
      </c>
      <c r="M86" s="182">
        <v>0</v>
      </c>
      <c r="N86" s="182">
        <v>0</v>
      </c>
      <c r="O86" s="182">
        <v>5</v>
      </c>
      <c r="P86" s="182">
        <v>0</v>
      </c>
      <c r="Q86" s="247">
        <v>0</v>
      </c>
      <c r="R86" s="239">
        <f t="shared" si="3"/>
        <v>10</v>
      </c>
      <c r="S86" s="178">
        <v>80</v>
      </c>
      <c r="T86" s="119" t="s">
        <v>152</v>
      </c>
      <c r="U86" s="240">
        <v>30</v>
      </c>
      <c r="V86" s="168"/>
    </row>
    <row r="87" spans="2:22" ht="14.25">
      <c r="B87" s="118">
        <v>81</v>
      </c>
      <c r="C87" s="435" t="s">
        <v>191</v>
      </c>
      <c r="D87" s="170">
        <v>0</v>
      </c>
      <c r="E87" s="138">
        <v>5</v>
      </c>
      <c r="F87" s="121">
        <v>0</v>
      </c>
      <c r="G87" s="227">
        <v>0</v>
      </c>
      <c r="H87" s="217">
        <v>0</v>
      </c>
      <c r="I87" s="182">
        <v>0</v>
      </c>
      <c r="J87" s="182">
        <v>0</v>
      </c>
      <c r="K87" s="122">
        <v>0</v>
      </c>
      <c r="L87" s="217">
        <v>0</v>
      </c>
      <c r="M87" s="182">
        <v>5</v>
      </c>
      <c r="N87" s="182">
        <v>0</v>
      </c>
      <c r="O87" s="182">
        <v>0</v>
      </c>
      <c r="P87" s="182">
        <v>0</v>
      </c>
      <c r="Q87" s="247">
        <v>0</v>
      </c>
      <c r="R87" s="239">
        <f t="shared" si="3"/>
        <v>10</v>
      </c>
      <c r="S87" s="180">
        <v>81</v>
      </c>
      <c r="T87" s="123" t="s">
        <v>139</v>
      </c>
      <c r="U87" s="240">
        <v>28</v>
      </c>
      <c r="V87" s="168"/>
    </row>
    <row r="88" spans="2:22" ht="14.25">
      <c r="B88" s="118">
        <v>82</v>
      </c>
      <c r="C88" s="439" t="s">
        <v>195</v>
      </c>
      <c r="D88" s="448">
        <v>0</v>
      </c>
      <c r="E88" s="138">
        <v>0</v>
      </c>
      <c r="F88" s="177">
        <v>0</v>
      </c>
      <c r="G88" s="227">
        <v>0</v>
      </c>
      <c r="H88" s="217">
        <v>0</v>
      </c>
      <c r="I88" s="182">
        <v>5</v>
      </c>
      <c r="J88" s="182">
        <v>0</v>
      </c>
      <c r="K88" s="117">
        <v>0</v>
      </c>
      <c r="L88" s="217">
        <v>0</v>
      </c>
      <c r="M88" s="182">
        <v>0</v>
      </c>
      <c r="N88" s="182">
        <v>0</v>
      </c>
      <c r="O88" s="182">
        <v>0</v>
      </c>
      <c r="P88" s="182">
        <v>0</v>
      </c>
      <c r="Q88" s="247">
        <v>0</v>
      </c>
      <c r="R88" s="239">
        <f t="shared" si="3"/>
        <v>5</v>
      </c>
      <c r="S88" s="178">
        <v>82</v>
      </c>
      <c r="T88" s="119" t="s">
        <v>157</v>
      </c>
      <c r="U88" s="240">
        <v>28</v>
      </c>
      <c r="V88" s="168"/>
    </row>
    <row r="89" spans="2:22" ht="14.25">
      <c r="B89" s="118">
        <v>83</v>
      </c>
      <c r="C89" s="438" t="s">
        <v>83</v>
      </c>
      <c r="D89" s="170">
        <v>0</v>
      </c>
      <c r="E89" s="138">
        <v>0</v>
      </c>
      <c r="F89" s="121">
        <v>0</v>
      </c>
      <c r="G89" s="227">
        <v>0</v>
      </c>
      <c r="H89" s="217">
        <v>0</v>
      </c>
      <c r="I89" s="182">
        <v>0</v>
      </c>
      <c r="J89" s="182">
        <v>0</v>
      </c>
      <c r="K89" s="122">
        <v>0</v>
      </c>
      <c r="L89" s="217">
        <v>0</v>
      </c>
      <c r="M89" s="182">
        <v>5</v>
      </c>
      <c r="N89" s="182">
        <v>0</v>
      </c>
      <c r="O89" s="182">
        <v>0</v>
      </c>
      <c r="P89" s="182">
        <v>0</v>
      </c>
      <c r="Q89" s="247">
        <v>0</v>
      </c>
      <c r="R89" s="239">
        <f t="shared" si="3"/>
        <v>5</v>
      </c>
      <c r="S89" s="178">
        <v>83</v>
      </c>
      <c r="T89" s="271" t="s">
        <v>176</v>
      </c>
      <c r="U89" s="240">
        <v>27</v>
      </c>
      <c r="V89" s="168"/>
    </row>
    <row r="90" spans="2:22" ht="14.25">
      <c r="B90" s="118">
        <v>84</v>
      </c>
      <c r="C90" s="439" t="s">
        <v>200</v>
      </c>
      <c r="D90" s="170">
        <v>0</v>
      </c>
      <c r="E90" s="138">
        <v>0</v>
      </c>
      <c r="F90" s="121">
        <v>0</v>
      </c>
      <c r="G90" s="227">
        <v>0</v>
      </c>
      <c r="H90" s="217">
        <v>0</v>
      </c>
      <c r="I90" s="182">
        <v>0</v>
      </c>
      <c r="J90" s="182">
        <v>5</v>
      </c>
      <c r="K90" s="126">
        <v>0</v>
      </c>
      <c r="L90" s="217">
        <v>0</v>
      </c>
      <c r="M90" s="182">
        <v>0</v>
      </c>
      <c r="N90" s="182">
        <v>0</v>
      </c>
      <c r="O90" s="182">
        <v>0</v>
      </c>
      <c r="P90" s="182">
        <v>0</v>
      </c>
      <c r="Q90" s="247">
        <v>0</v>
      </c>
      <c r="R90" s="239">
        <f t="shared" si="3"/>
        <v>5</v>
      </c>
      <c r="S90" s="180">
        <v>84</v>
      </c>
      <c r="T90" s="123" t="s">
        <v>88</v>
      </c>
      <c r="U90" s="240">
        <v>26</v>
      </c>
      <c r="V90" s="168"/>
    </row>
    <row r="91" spans="2:22" ht="14.25">
      <c r="B91" s="118">
        <v>85</v>
      </c>
      <c r="C91" s="439" t="s">
        <v>196</v>
      </c>
      <c r="D91" s="170">
        <v>0</v>
      </c>
      <c r="E91" s="138">
        <v>0</v>
      </c>
      <c r="F91" s="121">
        <v>0</v>
      </c>
      <c r="G91" s="227">
        <v>0</v>
      </c>
      <c r="H91" s="217">
        <v>0</v>
      </c>
      <c r="I91" s="182">
        <v>5</v>
      </c>
      <c r="J91" s="182">
        <v>0</v>
      </c>
      <c r="K91" s="122">
        <v>0</v>
      </c>
      <c r="L91" s="217">
        <v>0</v>
      </c>
      <c r="M91" s="182">
        <v>0</v>
      </c>
      <c r="N91" s="182">
        <v>0</v>
      </c>
      <c r="O91" s="182">
        <v>0</v>
      </c>
      <c r="P91" s="182">
        <v>0</v>
      </c>
      <c r="Q91" s="247">
        <v>5</v>
      </c>
      <c r="R91" s="239">
        <f t="shared" si="3"/>
        <v>5</v>
      </c>
      <c r="S91" s="178">
        <v>85</v>
      </c>
      <c r="T91" s="119" t="s">
        <v>155</v>
      </c>
      <c r="U91" s="240">
        <v>25</v>
      </c>
      <c r="V91" s="168"/>
    </row>
    <row r="92" spans="2:22" ht="14.25">
      <c r="B92" s="118">
        <v>86</v>
      </c>
      <c r="C92" s="436" t="s">
        <v>145</v>
      </c>
      <c r="D92" s="170">
        <v>0</v>
      </c>
      <c r="E92" s="138">
        <v>0</v>
      </c>
      <c r="F92" s="121">
        <v>0</v>
      </c>
      <c r="G92" s="227">
        <v>5</v>
      </c>
      <c r="H92" s="217">
        <v>0</v>
      </c>
      <c r="I92" s="182">
        <v>0</v>
      </c>
      <c r="J92" s="182">
        <v>0</v>
      </c>
      <c r="K92" s="122">
        <v>0</v>
      </c>
      <c r="L92" s="217">
        <v>0</v>
      </c>
      <c r="M92" s="182">
        <v>0</v>
      </c>
      <c r="N92" s="182">
        <v>0</v>
      </c>
      <c r="O92" s="182">
        <v>0</v>
      </c>
      <c r="P92" s="182">
        <v>0</v>
      </c>
      <c r="Q92" s="247">
        <v>0</v>
      </c>
      <c r="R92" s="239">
        <f t="shared" si="3"/>
        <v>5</v>
      </c>
      <c r="S92" s="178">
        <v>86</v>
      </c>
      <c r="T92" s="119" t="s">
        <v>137</v>
      </c>
      <c r="U92" s="240">
        <v>25</v>
      </c>
      <c r="V92" s="168"/>
    </row>
    <row r="93" spans="2:22" ht="14.25">
      <c r="B93" s="118">
        <v>87</v>
      </c>
      <c r="C93" s="435" t="s">
        <v>175</v>
      </c>
      <c r="D93" s="449">
        <v>5</v>
      </c>
      <c r="E93" s="138">
        <v>0</v>
      </c>
      <c r="F93" s="121">
        <v>0</v>
      </c>
      <c r="G93" s="227">
        <v>0</v>
      </c>
      <c r="H93" s="217">
        <v>0</v>
      </c>
      <c r="I93" s="182">
        <v>0</v>
      </c>
      <c r="J93" s="182">
        <v>0</v>
      </c>
      <c r="K93" s="126">
        <v>0</v>
      </c>
      <c r="L93" s="217">
        <v>0</v>
      </c>
      <c r="M93" s="182">
        <v>0</v>
      </c>
      <c r="N93" s="182">
        <v>0</v>
      </c>
      <c r="O93" s="182">
        <v>0</v>
      </c>
      <c r="P93" s="182">
        <v>0</v>
      </c>
      <c r="Q93" s="247">
        <v>0</v>
      </c>
      <c r="R93" s="239">
        <f t="shared" si="3"/>
        <v>5</v>
      </c>
      <c r="S93" s="180">
        <v>87</v>
      </c>
      <c r="T93" s="119" t="s">
        <v>42</v>
      </c>
      <c r="U93" s="240">
        <v>25</v>
      </c>
      <c r="V93" s="168"/>
    </row>
    <row r="94" spans="2:22" ht="14.25">
      <c r="B94" s="118">
        <v>88</v>
      </c>
      <c r="C94" s="436" t="s">
        <v>146</v>
      </c>
      <c r="D94" s="450">
        <v>5</v>
      </c>
      <c r="E94" s="138">
        <v>0</v>
      </c>
      <c r="F94" s="121">
        <v>0</v>
      </c>
      <c r="G94" s="227">
        <v>0</v>
      </c>
      <c r="H94" s="217">
        <v>0</v>
      </c>
      <c r="I94" s="182">
        <v>0</v>
      </c>
      <c r="J94" s="182">
        <v>0</v>
      </c>
      <c r="K94" s="129">
        <v>0</v>
      </c>
      <c r="L94" s="217">
        <v>0</v>
      </c>
      <c r="M94" s="182">
        <v>0</v>
      </c>
      <c r="N94" s="182">
        <v>0</v>
      </c>
      <c r="O94" s="182">
        <v>0</v>
      </c>
      <c r="P94" s="182">
        <v>0</v>
      </c>
      <c r="Q94" s="247">
        <v>0</v>
      </c>
      <c r="R94" s="239">
        <f t="shared" si="3"/>
        <v>5</v>
      </c>
      <c r="S94" s="178">
        <v>88</v>
      </c>
      <c r="T94" s="123" t="s">
        <v>47</v>
      </c>
      <c r="U94" s="240">
        <v>25</v>
      </c>
      <c r="V94" s="168"/>
    </row>
    <row r="95" spans="2:22" ht="14.25">
      <c r="B95" s="118">
        <v>89</v>
      </c>
      <c r="C95" s="437" t="s">
        <v>147</v>
      </c>
      <c r="D95" s="170">
        <v>0</v>
      </c>
      <c r="E95" s="138">
        <v>0</v>
      </c>
      <c r="F95" s="121">
        <v>0</v>
      </c>
      <c r="G95" s="227">
        <v>0</v>
      </c>
      <c r="H95" s="217">
        <v>0</v>
      </c>
      <c r="I95" s="182">
        <v>0</v>
      </c>
      <c r="J95" s="182">
        <v>0</v>
      </c>
      <c r="K95" s="122">
        <v>0</v>
      </c>
      <c r="L95" s="217">
        <v>0</v>
      </c>
      <c r="M95" s="182">
        <v>0</v>
      </c>
      <c r="N95" s="182">
        <v>0</v>
      </c>
      <c r="O95" s="182">
        <v>5</v>
      </c>
      <c r="P95" s="182">
        <v>0</v>
      </c>
      <c r="Q95" s="247">
        <v>0</v>
      </c>
      <c r="R95" s="239">
        <f t="shared" si="3"/>
        <v>5</v>
      </c>
      <c r="S95" s="178">
        <v>89</v>
      </c>
      <c r="T95" s="127" t="s">
        <v>177</v>
      </c>
      <c r="U95" s="240">
        <v>22</v>
      </c>
      <c r="V95" s="168"/>
    </row>
    <row r="96" spans="2:22" ht="14.25">
      <c r="B96" s="118">
        <v>90</v>
      </c>
      <c r="C96" s="435" t="s">
        <v>156</v>
      </c>
      <c r="D96" s="449">
        <v>0</v>
      </c>
      <c r="E96" s="138">
        <v>0</v>
      </c>
      <c r="F96" s="121">
        <v>0</v>
      </c>
      <c r="G96" s="227">
        <v>0</v>
      </c>
      <c r="H96" s="217">
        <v>0</v>
      </c>
      <c r="I96" s="182">
        <v>5</v>
      </c>
      <c r="J96" s="182">
        <v>0</v>
      </c>
      <c r="K96" s="122">
        <v>0</v>
      </c>
      <c r="L96" s="217">
        <v>0</v>
      </c>
      <c r="M96" s="182">
        <v>0</v>
      </c>
      <c r="N96" s="182">
        <v>0</v>
      </c>
      <c r="O96" s="182">
        <v>0</v>
      </c>
      <c r="P96" s="182">
        <v>0</v>
      </c>
      <c r="Q96" s="247">
        <v>0</v>
      </c>
      <c r="R96" s="239">
        <f t="shared" si="3"/>
        <v>5</v>
      </c>
      <c r="S96" s="180">
        <v>90</v>
      </c>
      <c r="T96" s="119" t="s">
        <v>138</v>
      </c>
      <c r="U96" s="240">
        <v>21</v>
      </c>
      <c r="V96" s="168"/>
    </row>
    <row r="97" spans="2:22" ht="14.25">
      <c r="B97" s="118">
        <v>91</v>
      </c>
      <c r="C97" s="435" t="s">
        <v>85</v>
      </c>
      <c r="D97" s="170">
        <v>5</v>
      </c>
      <c r="E97" s="138">
        <v>0</v>
      </c>
      <c r="F97" s="121">
        <v>0</v>
      </c>
      <c r="G97" s="227">
        <v>0</v>
      </c>
      <c r="H97" s="217">
        <v>0</v>
      </c>
      <c r="I97" s="182">
        <v>0</v>
      </c>
      <c r="J97" s="182">
        <v>0</v>
      </c>
      <c r="K97" s="126">
        <v>0</v>
      </c>
      <c r="L97" s="217">
        <v>0</v>
      </c>
      <c r="M97" s="182">
        <v>0</v>
      </c>
      <c r="N97" s="182">
        <v>0</v>
      </c>
      <c r="O97" s="182">
        <v>0</v>
      </c>
      <c r="P97" s="182">
        <v>0</v>
      </c>
      <c r="Q97" s="247">
        <v>5</v>
      </c>
      <c r="R97" s="239">
        <f t="shared" si="3"/>
        <v>5</v>
      </c>
      <c r="S97" s="178">
        <v>91</v>
      </c>
      <c r="T97" s="119" t="s">
        <v>141</v>
      </c>
      <c r="U97" s="240">
        <v>20</v>
      </c>
      <c r="V97" s="168"/>
    </row>
    <row r="98" spans="2:22" ht="14.25">
      <c r="B98" s="118">
        <v>92</v>
      </c>
      <c r="C98" s="435" t="s">
        <v>141</v>
      </c>
      <c r="D98" s="449">
        <v>0</v>
      </c>
      <c r="E98" s="138">
        <v>0</v>
      </c>
      <c r="F98" s="138">
        <v>0</v>
      </c>
      <c r="G98" s="227">
        <v>0</v>
      </c>
      <c r="H98" s="217">
        <v>0</v>
      </c>
      <c r="I98" s="182">
        <v>0</v>
      </c>
      <c r="J98" s="182">
        <v>5</v>
      </c>
      <c r="K98" s="122">
        <v>0</v>
      </c>
      <c r="L98" s="217">
        <v>0</v>
      </c>
      <c r="M98" s="182">
        <v>0</v>
      </c>
      <c r="N98" s="182">
        <v>0</v>
      </c>
      <c r="O98" s="182">
        <v>0</v>
      </c>
      <c r="P98" s="182">
        <v>0</v>
      </c>
      <c r="Q98" s="247">
        <v>0</v>
      </c>
      <c r="R98" s="239">
        <f t="shared" si="3"/>
        <v>5</v>
      </c>
      <c r="S98" s="178">
        <v>92</v>
      </c>
      <c r="T98" s="119" t="s">
        <v>164</v>
      </c>
      <c r="U98" s="240">
        <v>20</v>
      </c>
      <c r="V98" s="168"/>
    </row>
    <row r="99" spans="2:22" ht="14.25">
      <c r="B99" s="118">
        <v>93</v>
      </c>
      <c r="C99" s="435" t="s">
        <v>159</v>
      </c>
      <c r="D99" s="448">
        <v>0</v>
      </c>
      <c r="E99" s="138">
        <v>0</v>
      </c>
      <c r="F99" s="121">
        <v>0</v>
      </c>
      <c r="G99" s="227">
        <v>0</v>
      </c>
      <c r="H99" s="217">
        <v>5</v>
      </c>
      <c r="I99" s="182">
        <v>0</v>
      </c>
      <c r="J99" s="182">
        <v>0</v>
      </c>
      <c r="K99" s="117">
        <v>0</v>
      </c>
      <c r="L99" s="217">
        <v>0</v>
      </c>
      <c r="M99" s="182">
        <v>0</v>
      </c>
      <c r="N99" s="182">
        <v>0</v>
      </c>
      <c r="O99" s="182">
        <v>0</v>
      </c>
      <c r="P99" s="182">
        <v>0</v>
      </c>
      <c r="Q99" s="247">
        <v>0</v>
      </c>
      <c r="R99" s="239">
        <f t="shared" si="3"/>
        <v>5</v>
      </c>
      <c r="S99" s="180">
        <v>93</v>
      </c>
      <c r="T99" s="119" t="s">
        <v>151</v>
      </c>
      <c r="U99" s="240">
        <v>20</v>
      </c>
      <c r="V99" s="168"/>
    </row>
    <row r="100" spans="2:22" ht="14.25">
      <c r="B100" s="118">
        <v>94</v>
      </c>
      <c r="C100" s="441" t="s">
        <v>201</v>
      </c>
      <c r="D100" s="112">
        <v>0</v>
      </c>
      <c r="E100" s="138">
        <v>0</v>
      </c>
      <c r="F100" s="121">
        <v>0</v>
      </c>
      <c r="G100" s="227">
        <v>0</v>
      </c>
      <c r="H100" s="217">
        <v>0</v>
      </c>
      <c r="I100" s="182">
        <v>5</v>
      </c>
      <c r="J100" s="182">
        <v>0</v>
      </c>
      <c r="K100" s="122">
        <v>0</v>
      </c>
      <c r="L100" s="217">
        <v>0</v>
      </c>
      <c r="M100" s="182">
        <v>0</v>
      </c>
      <c r="N100" s="182">
        <v>0</v>
      </c>
      <c r="O100" s="182">
        <v>0</v>
      </c>
      <c r="P100" s="182">
        <v>0</v>
      </c>
      <c r="Q100" s="247">
        <v>0</v>
      </c>
      <c r="R100" s="239">
        <f t="shared" si="3"/>
        <v>5</v>
      </c>
      <c r="S100" s="178">
        <v>94</v>
      </c>
      <c r="T100" s="113" t="s">
        <v>144</v>
      </c>
      <c r="U100" s="240">
        <v>20</v>
      </c>
      <c r="V100" s="168"/>
    </row>
    <row r="101" spans="2:22" ht="14.25">
      <c r="B101" s="118">
        <v>95</v>
      </c>
      <c r="C101" s="438" t="s">
        <v>178</v>
      </c>
      <c r="D101" s="170">
        <v>5</v>
      </c>
      <c r="E101" s="138">
        <v>0</v>
      </c>
      <c r="F101" s="121">
        <v>0</v>
      </c>
      <c r="G101" s="227">
        <v>0</v>
      </c>
      <c r="H101" s="217">
        <v>0</v>
      </c>
      <c r="I101" s="182">
        <v>0</v>
      </c>
      <c r="J101" s="182">
        <v>0</v>
      </c>
      <c r="K101" s="122">
        <v>0</v>
      </c>
      <c r="L101" s="217">
        <v>0</v>
      </c>
      <c r="M101" s="182">
        <v>0</v>
      </c>
      <c r="N101" s="182">
        <v>0</v>
      </c>
      <c r="O101" s="182">
        <v>0</v>
      </c>
      <c r="P101" s="182">
        <v>0</v>
      </c>
      <c r="Q101" s="247">
        <v>0</v>
      </c>
      <c r="R101" s="239">
        <f t="shared" si="3"/>
        <v>5</v>
      </c>
      <c r="S101" s="178">
        <v>95</v>
      </c>
      <c r="T101" s="113" t="s">
        <v>173</v>
      </c>
      <c r="U101" s="240">
        <v>20</v>
      </c>
      <c r="V101" s="168"/>
    </row>
    <row r="102" spans="2:22" ht="14.25">
      <c r="B102" s="118">
        <v>96</v>
      </c>
      <c r="C102" s="435" t="s">
        <v>160</v>
      </c>
      <c r="D102" s="170">
        <v>5</v>
      </c>
      <c r="E102" s="138">
        <v>0</v>
      </c>
      <c r="F102" s="121">
        <v>0</v>
      </c>
      <c r="G102" s="227">
        <v>0</v>
      </c>
      <c r="H102" s="217">
        <v>0</v>
      </c>
      <c r="I102" s="182">
        <v>0</v>
      </c>
      <c r="J102" s="182">
        <v>0</v>
      </c>
      <c r="K102" s="122">
        <v>0</v>
      </c>
      <c r="L102" s="217">
        <v>0</v>
      </c>
      <c r="M102" s="182">
        <v>0</v>
      </c>
      <c r="N102" s="182">
        <v>0</v>
      </c>
      <c r="O102" s="182">
        <v>0</v>
      </c>
      <c r="P102" s="182">
        <v>0</v>
      </c>
      <c r="Q102" s="247">
        <v>0</v>
      </c>
      <c r="R102" s="239">
        <f t="shared" si="3"/>
        <v>5</v>
      </c>
      <c r="S102" s="180">
        <v>96</v>
      </c>
      <c r="T102" s="119" t="s">
        <v>312</v>
      </c>
      <c r="U102" s="240">
        <v>20</v>
      </c>
      <c r="V102" s="168"/>
    </row>
    <row r="103" spans="2:22" ht="14.25">
      <c r="B103" s="118">
        <v>97</v>
      </c>
      <c r="C103" s="435" t="s">
        <v>161</v>
      </c>
      <c r="D103" s="449">
        <v>0</v>
      </c>
      <c r="E103" s="138">
        <v>0</v>
      </c>
      <c r="F103" s="121">
        <v>5</v>
      </c>
      <c r="G103" s="227">
        <v>0</v>
      </c>
      <c r="H103" s="217">
        <v>0</v>
      </c>
      <c r="I103" s="182">
        <v>0</v>
      </c>
      <c r="J103" s="182">
        <v>0</v>
      </c>
      <c r="K103" s="122">
        <v>0</v>
      </c>
      <c r="L103" s="217">
        <v>0</v>
      </c>
      <c r="M103" s="182">
        <v>0</v>
      </c>
      <c r="N103" s="182">
        <v>0</v>
      </c>
      <c r="O103" s="182">
        <v>0</v>
      </c>
      <c r="P103" s="182">
        <v>0</v>
      </c>
      <c r="Q103" s="247">
        <v>0</v>
      </c>
      <c r="R103" s="239">
        <f t="shared" si="3"/>
        <v>5</v>
      </c>
      <c r="S103" s="178">
        <v>97</v>
      </c>
      <c r="T103" s="119" t="s">
        <v>175</v>
      </c>
      <c r="U103" s="240">
        <v>17</v>
      </c>
      <c r="V103" s="168"/>
    </row>
    <row r="104" spans="2:22" ht="14.25">
      <c r="B104" s="118">
        <v>98</v>
      </c>
      <c r="C104" s="435" t="s">
        <v>125</v>
      </c>
      <c r="D104" s="170">
        <v>5</v>
      </c>
      <c r="E104" s="138">
        <v>0</v>
      </c>
      <c r="F104" s="121">
        <v>0</v>
      </c>
      <c r="G104" s="227">
        <v>0</v>
      </c>
      <c r="H104" s="217">
        <v>0</v>
      </c>
      <c r="I104" s="182">
        <v>0</v>
      </c>
      <c r="J104" s="182">
        <v>0</v>
      </c>
      <c r="K104" s="122">
        <v>0</v>
      </c>
      <c r="L104" s="217">
        <v>0</v>
      </c>
      <c r="M104" s="182">
        <v>0</v>
      </c>
      <c r="N104" s="182">
        <v>0</v>
      </c>
      <c r="O104" s="182">
        <v>0</v>
      </c>
      <c r="P104" s="182">
        <v>0</v>
      </c>
      <c r="Q104" s="247">
        <v>0</v>
      </c>
      <c r="R104" s="239">
        <f t="shared" si="3"/>
        <v>5</v>
      </c>
      <c r="S104" s="178">
        <v>98</v>
      </c>
      <c r="T104" s="119" t="s">
        <v>171</v>
      </c>
      <c r="U104" s="240">
        <v>17</v>
      </c>
      <c r="V104" s="168"/>
    </row>
    <row r="105" spans="2:22" ht="14.25">
      <c r="B105" s="118">
        <v>99</v>
      </c>
      <c r="C105" s="435" t="s">
        <v>130</v>
      </c>
      <c r="D105" s="170">
        <v>0</v>
      </c>
      <c r="E105" s="138">
        <v>0</v>
      </c>
      <c r="F105" s="121">
        <v>0</v>
      </c>
      <c r="G105" s="227">
        <v>0</v>
      </c>
      <c r="H105" s="217">
        <v>0</v>
      </c>
      <c r="I105" s="182">
        <v>5</v>
      </c>
      <c r="J105" s="182">
        <v>0</v>
      </c>
      <c r="K105" s="122">
        <v>0</v>
      </c>
      <c r="L105" s="217">
        <v>0</v>
      </c>
      <c r="M105" s="182">
        <v>0</v>
      </c>
      <c r="N105" s="182">
        <v>0</v>
      </c>
      <c r="O105" s="182">
        <v>0</v>
      </c>
      <c r="P105" s="182">
        <v>0</v>
      </c>
      <c r="Q105" s="247">
        <v>0</v>
      </c>
      <c r="R105" s="239">
        <f t="shared" si="3"/>
        <v>5</v>
      </c>
      <c r="S105" s="180">
        <v>99</v>
      </c>
      <c r="T105" s="123" t="s">
        <v>145</v>
      </c>
      <c r="U105" s="240">
        <v>15</v>
      </c>
      <c r="V105" s="168"/>
    </row>
    <row r="106" spans="2:22" ht="14.25">
      <c r="B106" s="118">
        <v>100</v>
      </c>
      <c r="C106" s="435" t="s">
        <v>165</v>
      </c>
      <c r="D106" s="170">
        <v>0</v>
      </c>
      <c r="E106" s="138">
        <v>0</v>
      </c>
      <c r="F106" s="121">
        <v>0</v>
      </c>
      <c r="G106" s="227">
        <v>0</v>
      </c>
      <c r="H106" s="217">
        <v>0</v>
      </c>
      <c r="I106" s="182">
        <v>0</v>
      </c>
      <c r="J106" s="182">
        <v>0</v>
      </c>
      <c r="K106" s="122">
        <v>0</v>
      </c>
      <c r="L106" s="217">
        <v>0</v>
      </c>
      <c r="M106" s="182">
        <v>0</v>
      </c>
      <c r="N106" s="182">
        <v>0</v>
      </c>
      <c r="O106" s="182">
        <v>5</v>
      </c>
      <c r="P106" s="182">
        <v>0</v>
      </c>
      <c r="Q106" s="247">
        <v>0</v>
      </c>
      <c r="R106" s="239">
        <f t="shared" si="3"/>
        <v>5</v>
      </c>
      <c r="S106" s="178">
        <v>100</v>
      </c>
      <c r="T106" s="123" t="s">
        <v>146</v>
      </c>
      <c r="U106" s="240">
        <v>15</v>
      </c>
      <c r="V106" s="168"/>
    </row>
    <row r="107" spans="2:22" ht="14.25">
      <c r="B107" s="118">
        <v>101</v>
      </c>
      <c r="C107" s="442" t="s">
        <v>202</v>
      </c>
      <c r="D107" s="449">
        <v>0</v>
      </c>
      <c r="E107" s="138">
        <v>0</v>
      </c>
      <c r="F107" s="121">
        <v>0</v>
      </c>
      <c r="G107" s="227">
        <v>0</v>
      </c>
      <c r="H107" s="217">
        <v>0</v>
      </c>
      <c r="I107" s="182">
        <v>5</v>
      </c>
      <c r="J107" s="182">
        <v>0</v>
      </c>
      <c r="K107" s="122">
        <v>0</v>
      </c>
      <c r="L107" s="248">
        <v>0</v>
      </c>
      <c r="M107" s="121">
        <v>0</v>
      </c>
      <c r="N107" s="182">
        <v>0</v>
      </c>
      <c r="O107" s="238">
        <v>0</v>
      </c>
      <c r="P107" s="182">
        <v>0</v>
      </c>
      <c r="Q107" s="247">
        <v>0</v>
      </c>
      <c r="R107" s="241">
        <v>5</v>
      </c>
      <c r="S107" s="178">
        <v>101</v>
      </c>
      <c r="T107" s="119" t="s">
        <v>156</v>
      </c>
      <c r="U107" s="240">
        <v>15</v>
      </c>
      <c r="V107" s="168"/>
    </row>
    <row r="108" spans="2:22" ht="14.25">
      <c r="B108" s="118">
        <v>102</v>
      </c>
      <c r="C108" s="435" t="s">
        <v>171</v>
      </c>
      <c r="D108" s="118">
        <v>0</v>
      </c>
      <c r="E108" s="138">
        <v>0</v>
      </c>
      <c r="F108" s="121">
        <v>5</v>
      </c>
      <c r="G108" s="227">
        <v>0</v>
      </c>
      <c r="H108" s="217">
        <v>0</v>
      </c>
      <c r="I108" s="182">
        <v>0</v>
      </c>
      <c r="J108" s="182">
        <v>0</v>
      </c>
      <c r="K108" s="122">
        <v>0</v>
      </c>
      <c r="L108" s="217">
        <v>0</v>
      </c>
      <c r="M108" s="182">
        <v>0</v>
      </c>
      <c r="N108" s="182">
        <v>0</v>
      </c>
      <c r="O108" s="182">
        <v>0</v>
      </c>
      <c r="P108" s="182">
        <v>0</v>
      </c>
      <c r="Q108" s="247">
        <v>0</v>
      </c>
      <c r="R108" s="239">
        <f t="shared" ref="R108:R113" si="4">SUM(D108:O108)</f>
        <v>5</v>
      </c>
      <c r="S108" s="180">
        <v>102</v>
      </c>
      <c r="T108" s="230" t="s">
        <v>197</v>
      </c>
      <c r="U108" s="240">
        <v>15</v>
      </c>
      <c r="V108" s="168"/>
    </row>
    <row r="109" spans="2:22" ht="14.25">
      <c r="B109" s="118">
        <v>103</v>
      </c>
      <c r="C109" s="435" t="s">
        <v>144</v>
      </c>
      <c r="D109" s="118">
        <v>0</v>
      </c>
      <c r="E109" s="138">
        <v>0</v>
      </c>
      <c r="F109" s="121">
        <v>0</v>
      </c>
      <c r="G109" s="227">
        <v>5</v>
      </c>
      <c r="H109" s="217">
        <v>0</v>
      </c>
      <c r="I109" s="182">
        <v>0</v>
      </c>
      <c r="J109" s="182">
        <v>0</v>
      </c>
      <c r="K109" s="126">
        <v>0</v>
      </c>
      <c r="L109" s="217">
        <v>0</v>
      </c>
      <c r="M109" s="182">
        <v>0</v>
      </c>
      <c r="N109" s="182">
        <v>0</v>
      </c>
      <c r="O109" s="182">
        <v>0</v>
      </c>
      <c r="P109" s="182">
        <v>0</v>
      </c>
      <c r="Q109" s="247">
        <v>0</v>
      </c>
      <c r="R109" s="239">
        <f t="shared" si="4"/>
        <v>5</v>
      </c>
      <c r="S109" s="178">
        <v>103</v>
      </c>
      <c r="T109" s="119" t="s">
        <v>162</v>
      </c>
      <c r="U109" s="240">
        <v>15</v>
      </c>
      <c r="V109" s="168"/>
    </row>
    <row r="110" spans="2:22" ht="14.25">
      <c r="B110" s="118">
        <v>104</v>
      </c>
      <c r="C110" s="439" t="s">
        <v>198</v>
      </c>
      <c r="D110" s="118">
        <v>0</v>
      </c>
      <c r="E110" s="138">
        <v>0</v>
      </c>
      <c r="F110" s="121">
        <v>0</v>
      </c>
      <c r="G110" s="227">
        <v>0</v>
      </c>
      <c r="H110" s="217">
        <v>0</v>
      </c>
      <c r="I110" s="182">
        <v>5</v>
      </c>
      <c r="J110" s="182">
        <v>0</v>
      </c>
      <c r="K110" s="122">
        <v>0</v>
      </c>
      <c r="L110" s="217">
        <v>0</v>
      </c>
      <c r="M110" s="182">
        <v>0</v>
      </c>
      <c r="N110" s="182">
        <v>0</v>
      </c>
      <c r="O110" s="182">
        <v>0</v>
      </c>
      <c r="P110" s="182">
        <v>0</v>
      </c>
      <c r="Q110" s="247">
        <v>0</v>
      </c>
      <c r="R110" s="239">
        <f t="shared" si="4"/>
        <v>5</v>
      </c>
      <c r="S110" s="178">
        <v>104</v>
      </c>
      <c r="T110" s="123" t="s">
        <v>150</v>
      </c>
      <c r="U110" s="240">
        <v>15</v>
      </c>
      <c r="V110" s="168"/>
    </row>
    <row r="111" spans="2:22" ht="14.25">
      <c r="B111" s="118">
        <v>105</v>
      </c>
      <c r="C111" s="443" t="s">
        <v>131</v>
      </c>
      <c r="D111" s="118">
        <v>0</v>
      </c>
      <c r="E111" s="138">
        <v>0</v>
      </c>
      <c r="F111" s="121">
        <v>0</v>
      </c>
      <c r="G111" s="227">
        <v>0</v>
      </c>
      <c r="H111" s="217">
        <v>0</v>
      </c>
      <c r="I111" s="182">
        <v>0</v>
      </c>
      <c r="J111" s="182">
        <v>0</v>
      </c>
      <c r="K111" s="122">
        <v>0</v>
      </c>
      <c r="L111" s="217">
        <v>0</v>
      </c>
      <c r="M111" s="182">
        <v>5</v>
      </c>
      <c r="N111" s="182">
        <v>0</v>
      </c>
      <c r="O111" s="182">
        <v>0</v>
      </c>
      <c r="P111" s="182">
        <v>0</v>
      </c>
      <c r="Q111" s="247">
        <v>0</v>
      </c>
      <c r="R111" s="239">
        <f t="shared" si="4"/>
        <v>5</v>
      </c>
      <c r="S111" s="180">
        <v>105</v>
      </c>
      <c r="T111" s="230" t="s">
        <v>196</v>
      </c>
      <c r="U111" s="240">
        <v>10</v>
      </c>
      <c r="V111" s="168"/>
    </row>
    <row r="112" spans="2:22" ht="14.25">
      <c r="B112" s="118">
        <v>106</v>
      </c>
      <c r="C112" s="435" t="s">
        <v>135</v>
      </c>
      <c r="D112" s="118">
        <v>0</v>
      </c>
      <c r="E112" s="138">
        <v>5</v>
      </c>
      <c r="F112" s="138">
        <v>0</v>
      </c>
      <c r="G112" s="227">
        <v>0</v>
      </c>
      <c r="H112" s="217">
        <v>0</v>
      </c>
      <c r="I112" s="182">
        <v>0</v>
      </c>
      <c r="J112" s="182">
        <v>0</v>
      </c>
      <c r="K112" s="122">
        <v>0</v>
      </c>
      <c r="L112" s="217">
        <v>0</v>
      </c>
      <c r="M112" s="182">
        <v>0</v>
      </c>
      <c r="N112" s="182">
        <v>0</v>
      </c>
      <c r="O112" s="182">
        <v>0</v>
      </c>
      <c r="P112" s="182">
        <v>0</v>
      </c>
      <c r="Q112" s="247">
        <v>0</v>
      </c>
      <c r="R112" s="239">
        <f t="shared" si="4"/>
        <v>5</v>
      </c>
      <c r="S112" s="178">
        <v>106</v>
      </c>
      <c r="T112" s="186" t="s">
        <v>147</v>
      </c>
      <c r="U112" s="240">
        <v>10</v>
      </c>
      <c r="V112" s="168"/>
    </row>
    <row r="113" spans="2:22" ht="14.25">
      <c r="B113" s="118">
        <v>107</v>
      </c>
      <c r="C113" s="435" t="s">
        <v>95</v>
      </c>
      <c r="D113" s="118">
        <v>5</v>
      </c>
      <c r="E113" s="138">
        <v>0</v>
      </c>
      <c r="F113" s="121">
        <v>0</v>
      </c>
      <c r="G113" s="227">
        <v>0</v>
      </c>
      <c r="H113" s="217">
        <v>0</v>
      </c>
      <c r="I113" s="182">
        <v>0</v>
      </c>
      <c r="J113" s="182">
        <v>0</v>
      </c>
      <c r="K113" s="122">
        <v>0</v>
      </c>
      <c r="L113" s="217">
        <v>0</v>
      </c>
      <c r="M113" s="182">
        <v>0</v>
      </c>
      <c r="N113" s="182">
        <v>0</v>
      </c>
      <c r="O113" s="182">
        <v>0</v>
      </c>
      <c r="P113" s="182">
        <v>0</v>
      </c>
      <c r="Q113" s="247">
        <v>0</v>
      </c>
      <c r="R113" s="239">
        <f t="shared" si="4"/>
        <v>5</v>
      </c>
      <c r="S113" s="178">
        <v>107</v>
      </c>
      <c r="T113" s="123" t="s">
        <v>158</v>
      </c>
      <c r="U113" s="240">
        <v>10</v>
      </c>
      <c r="V113" s="168"/>
    </row>
    <row r="114" spans="2:22" ht="14.25">
      <c r="B114" s="118">
        <v>108</v>
      </c>
      <c r="C114" s="435" t="s">
        <v>69</v>
      </c>
      <c r="D114" s="118">
        <v>0</v>
      </c>
      <c r="E114" s="138">
        <v>0</v>
      </c>
      <c r="F114" s="121">
        <v>0</v>
      </c>
      <c r="G114" s="227">
        <v>0</v>
      </c>
      <c r="H114" s="217">
        <v>0</v>
      </c>
      <c r="I114" s="182">
        <v>0</v>
      </c>
      <c r="J114" s="182">
        <v>0</v>
      </c>
      <c r="K114" s="122">
        <v>0</v>
      </c>
      <c r="L114" s="248">
        <v>5</v>
      </c>
      <c r="M114" s="121">
        <v>0</v>
      </c>
      <c r="N114" s="182">
        <v>0</v>
      </c>
      <c r="O114" s="238">
        <v>0</v>
      </c>
      <c r="P114" s="182">
        <v>0</v>
      </c>
      <c r="Q114" s="247">
        <v>5</v>
      </c>
      <c r="R114" s="241">
        <v>5</v>
      </c>
      <c r="S114" s="180">
        <v>108</v>
      </c>
      <c r="T114" s="119" t="s">
        <v>159</v>
      </c>
      <c r="U114" s="240">
        <v>10</v>
      </c>
      <c r="V114" s="168"/>
    </row>
    <row r="115" spans="2:22" ht="14.25">
      <c r="B115" s="118">
        <v>109</v>
      </c>
      <c r="C115" s="437" t="s">
        <v>167</v>
      </c>
      <c r="D115" s="430">
        <v>0</v>
      </c>
      <c r="E115" s="138">
        <v>0</v>
      </c>
      <c r="F115" s="121">
        <v>0</v>
      </c>
      <c r="G115" s="227">
        <v>0</v>
      </c>
      <c r="H115" s="217">
        <v>0</v>
      </c>
      <c r="I115" s="182">
        <v>0</v>
      </c>
      <c r="J115" s="182">
        <v>0</v>
      </c>
      <c r="K115" s="129">
        <v>0</v>
      </c>
      <c r="L115" s="248">
        <v>0</v>
      </c>
      <c r="M115" s="121">
        <v>5</v>
      </c>
      <c r="N115" s="182">
        <v>0</v>
      </c>
      <c r="O115" s="238">
        <v>0</v>
      </c>
      <c r="P115" s="182">
        <v>0</v>
      </c>
      <c r="Q115" s="247">
        <v>5</v>
      </c>
      <c r="R115" s="239">
        <f>SUM(D115:O115)</f>
        <v>5</v>
      </c>
      <c r="S115" s="178">
        <v>109</v>
      </c>
      <c r="T115" s="127" t="s">
        <v>178</v>
      </c>
      <c r="U115" s="240">
        <v>10</v>
      </c>
      <c r="V115" s="168"/>
    </row>
    <row r="116" spans="2:22" ht="14.25">
      <c r="B116" s="118">
        <v>110</v>
      </c>
      <c r="C116" s="437" t="s">
        <v>14</v>
      </c>
      <c r="D116" s="430">
        <v>0</v>
      </c>
      <c r="E116" s="138">
        <v>0</v>
      </c>
      <c r="F116" s="163">
        <v>0</v>
      </c>
      <c r="G116" s="227">
        <v>0</v>
      </c>
      <c r="H116" s="217">
        <v>0</v>
      </c>
      <c r="I116" s="182">
        <v>0</v>
      </c>
      <c r="J116" s="182">
        <v>0</v>
      </c>
      <c r="K116" s="166">
        <v>0</v>
      </c>
      <c r="L116" s="248">
        <v>0</v>
      </c>
      <c r="M116" s="121">
        <v>5</v>
      </c>
      <c r="N116" s="182">
        <v>0</v>
      </c>
      <c r="O116" s="238">
        <v>0</v>
      </c>
      <c r="P116" s="182">
        <v>0</v>
      </c>
      <c r="Q116" s="247">
        <v>0</v>
      </c>
      <c r="R116" s="241">
        <v>5</v>
      </c>
      <c r="S116" s="178">
        <v>110</v>
      </c>
      <c r="T116" s="127" t="s">
        <v>160</v>
      </c>
      <c r="U116" s="240">
        <v>10</v>
      </c>
      <c r="V116" s="168"/>
    </row>
    <row r="117" spans="2:22" ht="14.25">
      <c r="B117" s="118">
        <v>111</v>
      </c>
      <c r="C117" s="437" t="s">
        <v>97</v>
      </c>
      <c r="D117" s="430">
        <v>0</v>
      </c>
      <c r="E117" s="138">
        <v>0</v>
      </c>
      <c r="F117" s="163">
        <v>0</v>
      </c>
      <c r="G117" s="227">
        <v>0</v>
      </c>
      <c r="H117" s="217">
        <v>0</v>
      </c>
      <c r="I117" s="182">
        <v>0</v>
      </c>
      <c r="J117" s="182">
        <v>5</v>
      </c>
      <c r="K117" s="129">
        <v>0</v>
      </c>
      <c r="L117" s="217">
        <v>0</v>
      </c>
      <c r="M117" s="182">
        <v>0</v>
      </c>
      <c r="N117" s="182">
        <v>0</v>
      </c>
      <c r="O117" s="182">
        <v>0</v>
      </c>
      <c r="P117" s="182">
        <v>0</v>
      </c>
      <c r="Q117" s="247">
        <v>0</v>
      </c>
      <c r="R117" s="239">
        <f t="shared" ref="R117:R130" si="5">SUM(D117:O117)</f>
        <v>5</v>
      </c>
      <c r="S117" s="180">
        <v>111</v>
      </c>
      <c r="T117" s="127" t="s">
        <v>161</v>
      </c>
      <c r="U117" s="240">
        <v>10</v>
      </c>
      <c r="V117" s="168"/>
    </row>
    <row r="118" spans="2:22" ht="14.25">
      <c r="B118" s="118">
        <v>112</v>
      </c>
      <c r="C118" s="437" t="s">
        <v>179</v>
      </c>
      <c r="D118" s="430">
        <v>0</v>
      </c>
      <c r="E118" s="138">
        <v>0</v>
      </c>
      <c r="F118" s="163">
        <v>0</v>
      </c>
      <c r="G118" s="227">
        <v>0</v>
      </c>
      <c r="H118" s="217">
        <v>0</v>
      </c>
      <c r="I118" s="182">
        <v>0</v>
      </c>
      <c r="J118" s="182">
        <v>0</v>
      </c>
      <c r="K118" s="129">
        <v>0</v>
      </c>
      <c r="L118" s="217">
        <v>0</v>
      </c>
      <c r="M118" s="182">
        <v>0</v>
      </c>
      <c r="N118" s="182">
        <v>0</v>
      </c>
      <c r="O118" s="182">
        <v>0</v>
      </c>
      <c r="P118" s="182">
        <v>0</v>
      </c>
      <c r="Q118" s="247">
        <v>0</v>
      </c>
      <c r="R118" s="239">
        <f t="shared" si="5"/>
        <v>0</v>
      </c>
      <c r="S118" s="178">
        <v>112</v>
      </c>
      <c r="T118" s="127" t="s">
        <v>165</v>
      </c>
      <c r="U118" s="240">
        <v>10</v>
      </c>
      <c r="V118" s="168"/>
    </row>
    <row r="119" spans="2:22" ht="14.25">
      <c r="B119" s="118">
        <v>113</v>
      </c>
      <c r="C119" s="444" t="s">
        <v>158</v>
      </c>
      <c r="D119" s="430">
        <v>0</v>
      </c>
      <c r="E119" s="138">
        <v>0</v>
      </c>
      <c r="F119" s="163">
        <v>0</v>
      </c>
      <c r="G119" s="227">
        <v>0</v>
      </c>
      <c r="H119" s="217">
        <v>0</v>
      </c>
      <c r="I119" s="182">
        <v>0</v>
      </c>
      <c r="J119" s="182">
        <v>0</v>
      </c>
      <c r="K119" s="129">
        <v>0</v>
      </c>
      <c r="L119" s="217">
        <v>0</v>
      </c>
      <c r="M119" s="182">
        <v>0</v>
      </c>
      <c r="N119" s="182">
        <v>0</v>
      </c>
      <c r="O119" s="182">
        <v>0</v>
      </c>
      <c r="P119" s="182">
        <v>0</v>
      </c>
      <c r="Q119" s="247">
        <v>0</v>
      </c>
      <c r="R119" s="239">
        <f t="shared" si="5"/>
        <v>0</v>
      </c>
      <c r="S119" s="178">
        <v>113</v>
      </c>
      <c r="T119" s="127" t="s">
        <v>167</v>
      </c>
      <c r="U119" s="240">
        <v>10</v>
      </c>
      <c r="V119" s="168"/>
    </row>
    <row r="120" spans="2:22" ht="14.25">
      <c r="B120" s="118">
        <v>114</v>
      </c>
      <c r="C120" s="444" t="s">
        <v>134</v>
      </c>
      <c r="D120" s="430">
        <v>0</v>
      </c>
      <c r="E120" s="138">
        <v>0</v>
      </c>
      <c r="F120" s="163">
        <v>0</v>
      </c>
      <c r="G120" s="227">
        <v>0</v>
      </c>
      <c r="H120" s="217">
        <v>0</v>
      </c>
      <c r="I120" s="182">
        <v>0</v>
      </c>
      <c r="J120" s="182">
        <v>0</v>
      </c>
      <c r="K120" s="129">
        <v>0</v>
      </c>
      <c r="L120" s="217">
        <v>0</v>
      </c>
      <c r="M120" s="182">
        <v>0</v>
      </c>
      <c r="N120" s="182">
        <v>0</v>
      </c>
      <c r="O120" s="182">
        <v>0</v>
      </c>
      <c r="P120" s="182">
        <v>0</v>
      </c>
      <c r="Q120" s="247">
        <v>0</v>
      </c>
      <c r="R120" s="239">
        <f t="shared" si="5"/>
        <v>0</v>
      </c>
      <c r="S120" s="180">
        <v>114</v>
      </c>
      <c r="T120" s="127" t="s">
        <v>168</v>
      </c>
      <c r="U120" s="240">
        <v>10</v>
      </c>
      <c r="V120" s="168"/>
    </row>
    <row r="121" spans="2:22" ht="14.25">
      <c r="B121" s="118">
        <v>115</v>
      </c>
      <c r="C121" s="437" t="s">
        <v>137</v>
      </c>
      <c r="D121" s="170">
        <v>0</v>
      </c>
      <c r="E121" s="138">
        <v>0</v>
      </c>
      <c r="F121" s="138">
        <v>0</v>
      </c>
      <c r="G121" s="227">
        <v>0</v>
      </c>
      <c r="H121" s="217">
        <v>0</v>
      </c>
      <c r="I121" s="182">
        <v>0</v>
      </c>
      <c r="J121" s="182">
        <v>0</v>
      </c>
      <c r="K121" s="129">
        <v>0</v>
      </c>
      <c r="L121" s="217">
        <v>0</v>
      </c>
      <c r="M121" s="182">
        <v>0</v>
      </c>
      <c r="N121" s="182">
        <v>0</v>
      </c>
      <c r="O121" s="182">
        <v>0</v>
      </c>
      <c r="P121" s="182">
        <v>0</v>
      </c>
      <c r="Q121" s="247">
        <v>5</v>
      </c>
      <c r="R121" s="239">
        <f t="shared" si="5"/>
        <v>0</v>
      </c>
      <c r="S121" s="178">
        <v>115</v>
      </c>
      <c r="T121" s="127" t="s">
        <v>73</v>
      </c>
      <c r="U121" s="240">
        <v>10</v>
      </c>
      <c r="V121" s="168"/>
    </row>
    <row r="122" spans="2:22" ht="14.25">
      <c r="B122" s="118">
        <v>116</v>
      </c>
      <c r="C122" s="436" t="s">
        <v>150</v>
      </c>
      <c r="D122" s="449">
        <v>0</v>
      </c>
      <c r="E122" s="138">
        <v>0</v>
      </c>
      <c r="F122" s="121">
        <v>0</v>
      </c>
      <c r="G122" s="227">
        <v>0</v>
      </c>
      <c r="H122" s="217">
        <v>0</v>
      </c>
      <c r="I122" s="182">
        <v>0</v>
      </c>
      <c r="J122" s="182">
        <v>0</v>
      </c>
      <c r="K122" s="141">
        <v>0</v>
      </c>
      <c r="L122" s="217">
        <v>0</v>
      </c>
      <c r="M122" s="182">
        <v>0</v>
      </c>
      <c r="N122" s="182">
        <v>0</v>
      </c>
      <c r="O122" s="182">
        <v>0</v>
      </c>
      <c r="P122" s="182">
        <v>0</v>
      </c>
      <c r="Q122" s="247">
        <v>0</v>
      </c>
      <c r="R122" s="190">
        <f t="shared" si="5"/>
        <v>0</v>
      </c>
      <c r="S122" s="178">
        <v>116</v>
      </c>
      <c r="T122" s="230" t="s">
        <v>195</v>
      </c>
      <c r="U122" s="240">
        <v>5</v>
      </c>
      <c r="V122" s="168"/>
    </row>
    <row r="123" spans="2:22" ht="14.25">
      <c r="B123" s="118">
        <v>117</v>
      </c>
      <c r="C123" s="435" t="s">
        <v>193</v>
      </c>
      <c r="D123" s="170">
        <v>0</v>
      </c>
      <c r="E123" s="138">
        <v>0</v>
      </c>
      <c r="F123" s="121">
        <v>0</v>
      </c>
      <c r="G123" s="227">
        <v>0</v>
      </c>
      <c r="H123" s="217">
        <v>0</v>
      </c>
      <c r="I123" s="182">
        <v>0</v>
      </c>
      <c r="J123" s="182">
        <v>0</v>
      </c>
      <c r="K123" s="122">
        <v>0</v>
      </c>
      <c r="L123" s="217">
        <v>0</v>
      </c>
      <c r="M123" s="182">
        <v>0</v>
      </c>
      <c r="N123" s="182">
        <v>0</v>
      </c>
      <c r="O123" s="182">
        <v>0</v>
      </c>
      <c r="P123" s="182">
        <v>0</v>
      </c>
      <c r="Q123" s="247">
        <v>0</v>
      </c>
      <c r="R123" s="190">
        <f t="shared" si="5"/>
        <v>0</v>
      </c>
      <c r="S123" s="180">
        <v>117</v>
      </c>
      <c r="T123" s="198" t="s">
        <v>200</v>
      </c>
      <c r="U123" s="240">
        <v>5</v>
      </c>
    </row>
    <row r="124" spans="2:22" ht="14.25">
      <c r="B124" s="118">
        <v>118</v>
      </c>
      <c r="C124" s="436" t="s">
        <v>163</v>
      </c>
      <c r="D124" s="170">
        <v>0</v>
      </c>
      <c r="E124" s="138">
        <v>0</v>
      </c>
      <c r="F124" s="121">
        <v>0</v>
      </c>
      <c r="G124" s="227">
        <v>0</v>
      </c>
      <c r="H124" s="217">
        <v>0</v>
      </c>
      <c r="I124" s="182">
        <v>0</v>
      </c>
      <c r="J124" s="182">
        <v>0</v>
      </c>
      <c r="K124" s="122">
        <v>0</v>
      </c>
      <c r="L124" s="217">
        <v>0</v>
      </c>
      <c r="M124" s="182">
        <v>0</v>
      </c>
      <c r="N124" s="182">
        <v>0</v>
      </c>
      <c r="O124" s="182">
        <v>0</v>
      </c>
      <c r="P124" s="182">
        <v>0</v>
      </c>
      <c r="Q124" s="247">
        <v>0</v>
      </c>
      <c r="R124" s="190">
        <f t="shared" si="5"/>
        <v>0</v>
      </c>
      <c r="S124" s="178">
        <v>118</v>
      </c>
      <c r="T124" s="186" t="s">
        <v>179</v>
      </c>
      <c r="U124" s="240">
        <v>5</v>
      </c>
    </row>
    <row r="125" spans="2:22" ht="14.25">
      <c r="B125" s="118">
        <v>119</v>
      </c>
      <c r="C125" s="435" t="s">
        <v>164</v>
      </c>
      <c r="D125" s="170">
        <v>0</v>
      </c>
      <c r="E125" s="138">
        <v>0</v>
      </c>
      <c r="F125" s="138">
        <v>0</v>
      </c>
      <c r="G125" s="227">
        <v>0</v>
      </c>
      <c r="H125" s="217">
        <v>0</v>
      </c>
      <c r="I125" s="182">
        <v>0</v>
      </c>
      <c r="J125" s="182">
        <v>0</v>
      </c>
      <c r="K125" s="122">
        <v>0</v>
      </c>
      <c r="L125" s="217">
        <v>0</v>
      </c>
      <c r="M125" s="182">
        <v>0</v>
      </c>
      <c r="N125" s="182">
        <v>0</v>
      </c>
      <c r="O125" s="182">
        <v>0</v>
      </c>
      <c r="P125" s="182">
        <v>0</v>
      </c>
      <c r="Q125" s="247">
        <v>0</v>
      </c>
      <c r="R125" s="190">
        <f t="shared" si="5"/>
        <v>0</v>
      </c>
      <c r="S125" s="178">
        <v>119</v>
      </c>
      <c r="T125" s="199" t="s">
        <v>201</v>
      </c>
      <c r="U125" s="240">
        <v>5</v>
      </c>
    </row>
    <row r="126" spans="2:22" ht="14.25">
      <c r="B126" s="118">
        <v>120</v>
      </c>
      <c r="C126" s="436" t="s">
        <v>47</v>
      </c>
      <c r="D126" s="449">
        <v>0</v>
      </c>
      <c r="E126" s="138">
        <v>0</v>
      </c>
      <c r="F126" s="121">
        <v>0</v>
      </c>
      <c r="G126" s="227">
        <v>0</v>
      </c>
      <c r="H126" s="217">
        <v>0</v>
      </c>
      <c r="I126" s="182">
        <v>0</v>
      </c>
      <c r="J126" s="182">
        <v>0</v>
      </c>
      <c r="K126" s="122">
        <v>0</v>
      </c>
      <c r="L126" s="217">
        <v>0</v>
      </c>
      <c r="M126" s="182">
        <v>0</v>
      </c>
      <c r="N126" s="182">
        <v>0</v>
      </c>
      <c r="O126" s="182">
        <v>0</v>
      </c>
      <c r="P126" s="182">
        <v>0</v>
      </c>
      <c r="Q126" s="247">
        <v>0</v>
      </c>
      <c r="R126" s="190">
        <f t="shared" si="5"/>
        <v>0</v>
      </c>
      <c r="S126" s="180">
        <v>120</v>
      </c>
      <c r="T126" s="186" t="s">
        <v>193</v>
      </c>
      <c r="U126" s="240">
        <v>5</v>
      </c>
    </row>
    <row r="127" spans="2:22" ht="14.25">
      <c r="B127" s="118">
        <v>121</v>
      </c>
      <c r="C127" s="435" t="s">
        <v>173</v>
      </c>
      <c r="D127" s="170">
        <v>0</v>
      </c>
      <c r="E127" s="138">
        <v>0</v>
      </c>
      <c r="F127" s="121">
        <v>0</v>
      </c>
      <c r="G127" s="227">
        <v>0</v>
      </c>
      <c r="H127" s="217">
        <v>0</v>
      </c>
      <c r="I127" s="182">
        <v>0</v>
      </c>
      <c r="J127" s="182">
        <v>0</v>
      </c>
      <c r="K127" s="122">
        <v>0</v>
      </c>
      <c r="L127" s="217">
        <v>0</v>
      </c>
      <c r="M127" s="182">
        <v>0</v>
      </c>
      <c r="N127" s="182">
        <v>0</v>
      </c>
      <c r="O127" s="182">
        <v>0</v>
      </c>
      <c r="P127" s="182">
        <v>0</v>
      </c>
      <c r="Q127" s="247">
        <v>10</v>
      </c>
      <c r="R127" s="190">
        <f t="shared" si="5"/>
        <v>0</v>
      </c>
      <c r="S127" s="178">
        <v>121</v>
      </c>
      <c r="T127" s="229" t="s">
        <v>163</v>
      </c>
      <c r="U127" s="240">
        <v>5</v>
      </c>
    </row>
    <row r="128" spans="2:22" ht="14.25">
      <c r="B128" s="118">
        <v>122</v>
      </c>
      <c r="C128" s="435" t="s">
        <v>166</v>
      </c>
      <c r="D128" s="170">
        <v>0</v>
      </c>
      <c r="E128" s="138">
        <v>0</v>
      </c>
      <c r="F128" s="121">
        <v>0</v>
      </c>
      <c r="G128" s="227">
        <v>0</v>
      </c>
      <c r="H128" s="217">
        <v>0</v>
      </c>
      <c r="I128" s="182">
        <v>0</v>
      </c>
      <c r="J128" s="182">
        <v>0</v>
      </c>
      <c r="K128" s="122">
        <v>0</v>
      </c>
      <c r="L128" s="248">
        <v>0</v>
      </c>
      <c r="M128" s="121">
        <v>0</v>
      </c>
      <c r="N128" s="182">
        <v>0</v>
      </c>
      <c r="O128" s="171">
        <v>0</v>
      </c>
      <c r="P128" s="182">
        <v>0</v>
      </c>
      <c r="Q128" s="247">
        <v>0</v>
      </c>
      <c r="R128" s="190">
        <f t="shared" si="5"/>
        <v>0</v>
      </c>
      <c r="S128" s="178">
        <v>122</v>
      </c>
      <c r="T128" s="199" t="s">
        <v>202</v>
      </c>
      <c r="U128" s="240">
        <v>5</v>
      </c>
    </row>
    <row r="129" spans="2:21" ht="14.25">
      <c r="B129" s="118">
        <v>123</v>
      </c>
      <c r="C129" s="437" t="s">
        <v>168</v>
      </c>
      <c r="D129" s="170">
        <v>0</v>
      </c>
      <c r="E129" s="138">
        <v>0</v>
      </c>
      <c r="F129" s="121">
        <v>0</v>
      </c>
      <c r="G129" s="227">
        <v>0</v>
      </c>
      <c r="H129" s="217">
        <v>0</v>
      </c>
      <c r="I129" s="182">
        <v>0</v>
      </c>
      <c r="J129" s="182">
        <v>0</v>
      </c>
      <c r="K129" s="122">
        <v>0</v>
      </c>
      <c r="L129" s="248">
        <v>0</v>
      </c>
      <c r="M129" s="121">
        <v>0</v>
      </c>
      <c r="N129" s="182">
        <v>0</v>
      </c>
      <c r="O129" s="171">
        <v>0</v>
      </c>
      <c r="P129" s="182">
        <v>0</v>
      </c>
      <c r="Q129" s="365">
        <v>0</v>
      </c>
      <c r="R129" s="190">
        <f t="shared" si="5"/>
        <v>0</v>
      </c>
      <c r="S129" s="180">
        <v>123</v>
      </c>
      <c r="T129" s="198" t="s">
        <v>198</v>
      </c>
      <c r="U129" s="240">
        <v>5</v>
      </c>
    </row>
    <row r="130" spans="2:21" ht="15" thickBot="1">
      <c r="B130" s="272">
        <v>124</v>
      </c>
      <c r="C130" s="445" t="s">
        <v>73</v>
      </c>
      <c r="D130" s="370">
        <v>0</v>
      </c>
      <c r="E130" s="220">
        <v>0</v>
      </c>
      <c r="F130" s="221">
        <v>0</v>
      </c>
      <c r="G130" s="226">
        <v>0</v>
      </c>
      <c r="H130" s="222">
        <v>0</v>
      </c>
      <c r="I130" s="223">
        <v>0</v>
      </c>
      <c r="J130" s="223">
        <v>0</v>
      </c>
      <c r="K130" s="453">
        <v>0</v>
      </c>
      <c r="L130" s="249">
        <v>0</v>
      </c>
      <c r="M130" s="221">
        <v>0</v>
      </c>
      <c r="N130" s="223">
        <v>0</v>
      </c>
      <c r="O130" s="256">
        <v>0</v>
      </c>
      <c r="P130" s="223">
        <v>0</v>
      </c>
      <c r="Q130" s="251">
        <v>0</v>
      </c>
      <c r="R130" s="277">
        <f t="shared" si="5"/>
        <v>0</v>
      </c>
      <c r="S130" s="370">
        <v>124</v>
      </c>
      <c r="T130" s="358" t="s">
        <v>166</v>
      </c>
      <c r="U130" s="359">
        <v>5</v>
      </c>
    </row>
    <row r="131" spans="2:21" ht="13.5" thickTop="1"/>
  </sheetData>
  <mergeCells count="11">
    <mergeCell ref="U4:U5"/>
    <mergeCell ref="L4:Q4"/>
    <mergeCell ref="S3:U3"/>
    <mergeCell ref="B3:R3"/>
    <mergeCell ref="R4:R5"/>
    <mergeCell ref="B4:B6"/>
    <mergeCell ref="C4:C6"/>
    <mergeCell ref="D4:G4"/>
    <mergeCell ref="S4:S6"/>
    <mergeCell ref="H4:K4"/>
    <mergeCell ref="T4:T6"/>
  </mergeCells>
  <pageMargins left="0.59055118110236227" right="0" top="0" bottom="0" header="0.31496062992125984" footer="0.31496062992125984"/>
  <pageSetup paperSize="9" scale="2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134"/>
  <sheetViews>
    <sheetView topLeftCell="A90" zoomScale="75" zoomScaleNormal="75" workbookViewId="0">
      <selection activeCell="V116" sqref="V116"/>
    </sheetView>
  </sheetViews>
  <sheetFormatPr defaultRowHeight="12.75"/>
  <cols>
    <col min="2" max="2" width="7" customWidth="1"/>
    <col min="3" max="3" width="28.42578125" customWidth="1"/>
    <col min="4" max="4" width="8.5703125" customWidth="1"/>
    <col min="5" max="5" width="8.140625" customWidth="1"/>
    <col min="6" max="6" width="8" customWidth="1"/>
    <col min="7" max="7" width="8.140625" customWidth="1"/>
    <col min="8" max="14" width="8.5703125" customWidth="1"/>
    <col min="15" max="15" width="8" customWidth="1"/>
    <col min="16" max="16" width="12.42578125" customWidth="1"/>
    <col min="17" max="17" width="6.7109375" customWidth="1"/>
    <col min="18" max="18" width="26.5703125" customWidth="1"/>
    <col min="19" max="19" width="12" customWidth="1"/>
  </cols>
  <sheetData>
    <row r="2" spans="2:20" ht="13.5" thickBot="1"/>
    <row r="3" spans="2:20" ht="125.25" customHeight="1" thickTop="1" thickBot="1">
      <c r="B3" s="722"/>
      <c r="C3" s="723"/>
      <c r="D3" s="723"/>
      <c r="E3" s="723"/>
      <c r="F3" s="723"/>
      <c r="G3" s="723"/>
      <c r="H3" s="723"/>
      <c r="I3" s="723"/>
      <c r="J3" s="723"/>
      <c r="K3" s="723"/>
      <c r="L3" s="723"/>
      <c r="M3" s="723"/>
      <c r="N3" s="723"/>
      <c r="O3" s="723"/>
      <c r="P3" s="738"/>
      <c r="Q3" s="722"/>
      <c r="R3" s="723"/>
      <c r="S3" s="736"/>
    </row>
    <row r="4" spans="2:20" ht="16.5" customHeight="1" thickTop="1" thickBot="1">
      <c r="B4" s="747" t="s">
        <v>102</v>
      </c>
      <c r="C4" s="755" t="s">
        <v>8</v>
      </c>
      <c r="D4" s="758" t="s">
        <v>324</v>
      </c>
      <c r="E4" s="758"/>
      <c r="F4" s="758"/>
      <c r="G4" s="759" t="s">
        <v>325</v>
      </c>
      <c r="H4" s="758"/>
      <c r="I4" s="758"/>
      <c r="J4" s="758"/>
      <c r="K4" s="760"/>
      <c r="L4" s="759" t="s">
        <v>326</v>
      </c>
      <c r="M4" s="758"/>
      <c r="N4" s="758"/>
      <c r="O4" s="758"/>
      <c r="P4" s="719" t="s">
        <v>351</v>
      </c>
      <c r="Q4" s="747" t="s">
        <v>102</v>
      </c>
      <c r="R4" s="762" t="s">
        <v>8</v>
      </c>
      <c r="S4" s="734" t="s">
        <v>190</v>
      </c>
    </row>
    <row r="5" spans="2:20" ht="15" customHeight="1" thickBot="1">
      <c r="B5" s="753"/>
      <c r="C5" s="756"/>
      <c r="D5" s="203" t="s">
        <v>340</v>
      </c>
      <c r="E5" s="133" t="s">
        <v>341</v>
      </c>
      <c r="F5" s="464" t="s">
        <v>342</v>
      </c>
      <c r="G5" s="471" t="s">
        <v>343</v>
      </c>
      <c r="H5" s="134" t="s">
        <v>345</v>
      </c>
      <c r="I5" s="109" t="s">
        <v>346</v>
      </c>
      <c r="J5" s="167" t="s">
        <v>347</v>
      </c>
      <c r="K5" s="472" t="s">
        <v>348</v>
      </c>
      <c r="L5" s="479" t="s">
        <v>349</v>
      </c>
      <c r="M5" s="203" t="s">
        <v>417</v>
      </c>
      <c r="N5" s="203" t="s">
        <v>418</v>
      </c>
      <c r="O5" s="110" t="s">
        <v>350</v>
      </c>
      <c r="P5" s="761"/>
      <c r="Q5" s="748"/>
      <c r="R5" s="763"/>
      <c r="S5" s="735"/>
    </row>
    <row r="6" spans="2:20" ht="16.5" customHeight="1" thickBot="1">
      <c r="B6" s="754"/>
      <c r="C6" s="757"/>
      <c r="D6" s="204" t="s">
        <v>120</v>
      </c>
      <c r="E6" s="156" t="s">
        <v>122</v>
      </c>
      <c r="F6" s="169" t="s">
        <v>120</v>
      </c>
      <c r="G6" s="473" t="s">
        <v>121</v>
      </c>
      <c r="H6" s="194" t="s">
        <v>344</v>
      </c>
      <c r="I6" s="202" t="s">
        <v>121</v>
      </c>
      <c r="J6" s="196" t="s">
        <v>120</v>
      </c>
      <c r="K6" s="474" t="s">
        <v>120</v>
      </c>
      <c r="L6" s="480" t="s">
        <v>123</v>
      </c>
      <c r="M6" s="162" t="s">
        <v>121</v>
      </c>
      <c r="N6" s="156" t="s">
        <v>122</v>
      </c>
      <c r="O6" s="160" t="s">
        <v>214</v>
      </c>
      <c r="P6" s="491" t="s">
        <v>30</v>
      </c>
      <c r="Q6" s="749"/>
      <c r="R6" s="764"/>
      <c r="S6" s="215" t="s">
        <v>30</v>
      </c>
    </row>
    <row r="7" spans="2:20" ht="15" thickTop="1">
      <c r="B7" s="455">
        <v>1</v>
      </c>
      <c r="C7" s="113" t="s">
        <v>81</v>
      </c>
      <c r="D7" s="658">
        <v>12</v>
      </c>
      <c r="E7" s="459">
        <v>5</v>
      </c>
      <c r="F7" s="465">
        <v>13</v>
      </c>
      <c r="G7" s="475">
        <v>8</v>
      </c>
      <c r="H7" s="182">
        <v>5</v>
      </c>
      <c r="I7" s="182"/>
      <c r="J7" s="273"/>
      <c r="K7" s="476"/>
      <c r="L7" s="481"/>
      <c r="M7" s="469"/>
      <c r="N7" s="245"/>
      <c r="O7" s="490"/>
      <c r="P7" s="492">
        <f t="shared" ref="P7:P38" si="0">SUM(D7:O7)</f>
        <v>43</v>
      </c>
      <c r="Q7" s="210">
        <v>1</v>
      </c>
      <c r="R7" s="483" t="s">
        <v>67</v>
      </c>
      <c r="S7" s="252">
        <v>240</v>
      </c>
      <c r="T7" s="168"/>
    </row>
    <row r="8" spans="2:20" ht="14.25">
      <c r="B8" s="214">
        <v>2</v>
      </c>
      <c r="C8" s="119" t="s">
        <v>10</v>
      </c>
      <c r="D8" s="170">
        <v>10</v>
      </c>
      <c r="E8" s="138">
        <v>5</v>
      </c>
      <c r="F8" s="466">
        <v>14</v>
      </c>
      <c r="G8" s="475">
        <v>12</v>
      </c>
      <c r="H8" s="182">
        <v>0</v>
      </c>
      <c r="I8" s="182"/>
      <c r="J8" s="227"/>
      <c r="K8" s="462"/>
      <c r="L8" s="475"/>
      <c r="M8" s="250"/>
      <c r="N8" s="182"/>
      <c r="O8" s="227"/>
      <c r="P8" s="212">
        <f t="shared" si="0"/>
        <v>41</v>
      </c>
      <c r="Q8" s="212">
        <v>2</v>
      </c>
      <c r="R8" s="421" t="s">
        <v>33</v>
      </c>
      <c r="S8" s="240">
        <v>220</v>
      </c>
      <c r="T8" s="168"/>
    </row>
    <row r="9" spans="2:20" ht="14.25">
      <c r="B9" s="214">
        <v>3</v>
      </c>
      <c r="C9" s="614" t="s">
        <v>39</v>
      </c>
      <c r="D9" s="170">
        <v>15</v>
      </c>
      <c r="E9" s="138">
        <v>5</v>
      </c>
      <c r="F9" s="466">
        <v>5</v>
      </c>
      <c r="G9" s="475">
        <v>0</v>
      </c>
      <c r="H9" s="182">
        <v>13</v>
      </c>
      <c r="I9" s="182"/>
      <c r="J9" s="227"/>
      <c r="K9" s="462"/>
      <c r="L9" s="475"/>
      <c r="M9" s="250"/>
      <c r="N9" s="182"/>
      <c r="O9" s="227"/>
      <c r="P9" s="212">
        <f t="shared" si="0"/>
        <v>38</v>
      </c>
      <c r="Q9" s="210">
        <v>3</v>
      </c>
      <c r="R9" s="484" t="s">
        <v>64</v>
      </c>
      <c r="S9" s="240">
        <v>214</v>
      </c>
      <c r="T9" s="168"/>
    </row>
    <row r="10" spans="2:20" ht="14.25">
      <c r="B10" s="214">
        <v>4</v>
      </c>
      <c r="C10" s="176" t="s">
        <v>67</v>
      </c>
      <c r="D10" s="170">
        <v>5</v>
      </c>
      <c r="E10" s="138">
        <v>5</v>
      </c>
      <c r="F10" s="466">
        <v>0</v>
      </c>
      <c r="G10" s="475">
        <v>10</v>
      </c>
      <c r="H10" s="182">
        <v>15</v>
      </c>
      <c r="I10" s="182"/>
      <c r="J10" s="227"/>
      <c r="K10" s="461"/>
      <c r="L10" s="475"/>
      <c r="M10" s="250"/>
      <c r="N10" s="182"/>
      <c r="O10" s="227"/>
      <c r="P10" s="212">
        <f t="shared" si="0"/>
        <v>35</v>
      </c>
      <c r="Q10" s="212">
        <v>4</v>
      </c>
      <c r="R10" s="484" t="s">
        <v>48</v>
      </c>
      <c r="S10" s="240">
        <v>205</v>
      </c>
      <c r="T10" s="168"/>
    </row>
    <row r="11" spans="2:20" ht="14.25">
      <c r="B11" s="214">
        <v>5</v>
      </c>
      <c r="C11" s="119" t="s">
        <v>32</v>
      </c>
      <c r="D11" s="170">
        <v>5</v>
      </c>
      <c r="E11" s="138">
        <v>5</v>
      </c>
      <c r="F11" s="124">
        <v>10</v>
      </c>
      <c r="G11" s="475">
        <v>0</v>
      </c>
      <c r="H11" s="182">
        <v>14</v>
      </c>
      <c r="I11" s="182"/>
      <c r="J11" s="227"/>
      <c r="K11" s="462"/>
      <c r="L11" s="475"/>
      <c r="M11" s="250"/>
      <c r="N11" s="182"/>
      <c r="O11" s="227"/>
      <c r="P11" s="212">
        <f t="shared" si="0"/>
        <v>34</v>
      </c>
      <c r="Q11" s="212">
        <v>5</v>
      </c>
      <c r="R11" s="421" t="s">
        <v>51</v>
      </c>
      <c r="S11" s="240">
        <v>198</v>
      </c>
      <c r="T11" s="168"/>
    </row>
    <row r="12" spans="2:20" ht="14.25">
      <c r="B12" s="214">
        <v>6</v>
      </c>
      <c r="C12" s="119" t="s">
        <v>53</v>
      </c>
      <c r="D12" s="449">
        <v>5</v>
      </c>
      <c r="E12" s="138">
        <v>5</v>
      </c>
      <c r="F12" s="124">
        <v>15</v>
      </c>
      <c r="G12" s="475">
        <v>0</v>
      </c>
      <c r="H12" s="182">
        <v>5</v>
      </c>
      <c r="I12" s="182"/>
      <c r="J12" s="227"/>
      <c r="K12" s="461"/>
      <c r="L12" s="475"/>
      <c r="M12" s="250"/>
      <c r="N12" s="182"/>
      <c r="O12" s="227"/>
      <c r="P12" s="212">
        <f t="shared" si="0"/>
        <v>30</v>
      </c>
      <c r="Q12" s="210">
        <v>6</v>
      </c>
      <c r="R12" s="484" t="s">
        <v>32</v>
      </c>
      <c r="S12" s="240">
        <v>191</v>
      </c>
      <c r="T12" s="168"/>
    </row>
    <row r="13" spans="2:20" ht="14.25">
      <c r="B13" s="214">
        <v>7</v>
      </c>
      <c r="C13" s="119" t="s">
        <v>68</v>
      </c>
      <c r="D13" s="170">
        <v>0</v>
      </c>
      <c r="E13" s="138">
        <v>5</v>
      </c>
      <c r="F13" s="124">
        <v>5</v>
      </c>
      <c r="G13" s="475">
        <v>14</v>
      </c>
      <c r="H13" s="182">
        <v>5</v>
      </c>
      <c r="I13" s="182"/>
      <c r="J13" s="227"/>
      <c r="K13" s="462"/>
      <c r="L13" s="475"/>
      <c r="M13" s="250"/>
      <c r="N13" s="182"/>
      <c r="O13" s="227"/>
      <c r="P13" s="212">
        <f t="shared" si="0"/>
        <v>29</v>
      </c>
      <c r="Q13" s="212">
        <v>7</v>
      </c>
      <c r="R13" s="421" t="s">
        <v>53</v>
      </c>
      <c r="S13" s="240">
        <v>189</v>
      </c>
      <c r="T13" s="168"/>
    </row>
    <row r="14" spans="2:20" ht="14.25">
      <c r="B14" s="214">
        <v>8</v>
      </c>
      <c r="C14" s="119" t="s">
        <v>12</v>
      </c>
      <c r="D14" s="170">
        <v>14</v>
      </c>
      <c r="E14" s="138">
        <v>5</v>
      </c>
      <c r="F14" s="124">
        <v>5</v>
      </c>
      <c r="G14" s="475">
        <v>0</v>
      </c>
      <c r="H14" s="182">
        <v>5</v>
      </c>
      <c r="I14" s="182"/>
      <c r="J14" s="227"/>
      <c r="K14" s="462"/>
      <c r="L14" s="475"/>
      <c r="M14" s="250"/>
      <c r="N14" s="182"/>
      <c r="O14" s="227"/>
      <c r="P14" s="212">
        <f t="shared" si="0"/>
        <v>29</v>
      </c>
      <c r="Q14" s="212">
        <v>8</v>
      </c>
      <c r="R14" s="421" t="s">
        <v>12</v>
      </c>
      <c r="S14" s="240">
        <v>185</v>
      </c>
      <c r="T14" s="168"/>
    </row>
    <row r="15" spans="2:20" ht="14.25">
      <c r="B15" s="214">
        <v>9</v>
      </c>
      <c r="C15" s="176" t="s">
        <v>48</v>
      </c>
      <c r="D15" s="170">
        <v>0</v>
      </c>
      <c r="E15" s="138">
        <v>5</v>
      </c>
      <c r="F15" s="140">
        <v>5</v>
      </c>
      <c r="G15" s="475">
        <v>14</v>
      </c>
      <c r="H15" s="182">
        <v>5</v>
      </c>
      <c r="I15" s="182"/>
      <c r="J15" s="227"/>
      <c r="K15" s="462"/>
      <c r="L15" s="475"/>
      <c r="M15" s="250"/>
      <c r="N15" s="182"/>
      <c r="O15" s="227"/>
      <c r="P15" s="212">
        <f t="shared" si="0"/>
        <v>29</v>
      </c>
      <c r="Q15" s="210">
        <v>9</v>
      </c>
      <c r="R15" s="421" t="s">
        <v>50</v>
      </c>
      <c r="S15" s="240">
        <v>180</v>
      </c>
      <c r="T15" s="168"/>
    </row>
    <row r="16" spans="2:20" ht="14.25">
      <c r="B16" s="214">
        <v>10</v>
      </c>
      <c r="C16" s="176" t="s">
        <v>64</v>
      </c>
      <c r="D16" s="170">
        <v>5</v>
      </c>
      <c r="E16" s="138">
        <v>5</v>
      </c>
      <c r="F16" s="124">
        <v>5</v>
      </c>
      <c r="G16" s="475">
        <v>12</v>
      </c>
      <c r="H16" s="182">
        <v>0</v>
      </c>
      <c r="I16" s="182"/>
      <c r="J16" s="227"/>
      <c r="K16" s="462"/>
      <c r="L16" s="475"/>
      <c r="M16" s="250"/>
      <c r="N16" s="182"/>
      <c r="O16" s="227"/>
      <c r="P16" s="212">
        <f t="shared" si="0"/>
        <v>27</v>
      </c>
      <c r="Q16" s="212">
        <v>10</v>
      </c>
      <c r="R16" s="421" t="s">
        <v>68</v>
      </c>
      <c r="S16" s="240">
        <v>179</v>
      </c>
      <c r="T16" s="168"/>
    </row>
    <row r="17" spans="2:20" ht="14.25">
      <c r="B17" s="214">
        <v>11</v>
      </c>
      <c r="C17" s="119" t="s">
        <v>33</v>
      </c>
      <c r="D17" s="170">
        <v>5</v>
      </c>
      <c r="E17" s="138">
        <v>12</v>
      </c>
      <c r="F17" s="124">
        <v>5</v>
      </c>
      <c r="G17" s="475">
        <v>0</v>
      </c>
      <c r="H17" s="182">
        <v>5</v>
      </c>
      <c r="I17" s="182"/>
      <c r="J17" s="227"/>
      <c r="K17" s="462"/>
      <c r="L17" s="475"/>
      <c r="M17" s="250"/>
      <c r="N17" s="182"/>
      <c r="O17" s="227"/>
      <c r="P17" s="212">
        <f t="shared" si="0"/>
        <v>27</v>
      </c>
      <c r="Q17" s="212">
        <v>11</v>
      </c>
      <c r="R17" s="421" t="s">
        <v>81</v>
      </c>
      <c r="S17" s="240">
        <v>177</v>
      </c>
      <c r="T17" s="168"/>
    </row>
    <row r="18" spans="2:20" ht="14.25">
      <c r="B18" s="214">
        <v>12</v>
      </c>
      <c r="C18" s="119" t="s">
        <v>51</v>
      </c>
      <c r="D18" s="170">
        <v>5</v>
      </c>
      <c r="E18" s="138">
        <v>5</v>
      </c>
      <c r="F18" s="124">
        <v>5</v>
      </c>
      <c r="G18" s="475">
        <v>5</v>
      </c>
      <c r="H18" s="182">
        <v>5</v>
      </c>
      <c r="I18" s="182"/>
      <c r="J18" s="227"/>
      <c r="K18" s="462"/>
      <c r="L18" s="475"/>
      <c r="M18" s="250"/>
      <c r="N18" s="182"/>
      <c r="O18" s="227"/>
      <c r="P18" s="212">
        <f t="shared" si="0"/>
        <v>25</v>
      </c>
      <c r="Q18" s="210">
        <v>12</v>
      </c>
      <c r="R18" s="419" t="s">
        <v>74</v>
      </c>
      <c r="S18" s="240">
        <v>175</v>
      </c>
      <c r="T18" s="168"/>
    </row>
    <row r="19" spans="2:20" ht="14.25">
      <c r="B19" s="214">
        <v>13</v>
      </c>
      <c r="C19" s="119" t="s">
        <v>75</v>
      </c>
      <c r="D19" s="170">
        <v>5</v>
      </c>
      <c r="E19" s="138">
        <v>12</v>
      </c>
      <c r="F19" s="124">
        <v>5</v>
      </c>
      <c r="G19" s="475">
        <v>0</v>
      </c>
      <c r="H19" s="182">
        <v>0</v>
      </c>
      <c r="I19" s="182"/>
      <c r="J19" s="227"/>
      <c r="K19" s="461"/>
      <c r="L19" s="449"/>
      <c r="M19" s="191"/>
      <c r="N19" s="121"/>
      <c r="O19" s="227"/>
      <c r="P19" s="212">
        <f t="shared" si="0"/>
        <v>22</v>
      </c>
      <c r="Q19" s="212">
        <v>13</v>
      </c>
      <c r="R19" s="421" t="s">
        <v>39</v>
      </c>
      <c r="S19" s="240">
        <v>173</v>
      </c>
      <c r="T19" s="168"/>
    </row>
    <row r="20" spans="2:20" ht="14.25">
      <c r="B20" s="214">
        <v>14</v>
      </c>
      <c r="C20" s="119" t="s">
        <v>9</v>
      </c>
      <c r="D20" s="170">
        <v>5</v>
      </c>
      <c r="E20" s="138">
        <v>0</v>
      </c>
      <c r="F20" s="124">
        <v>5</v>
      </c>
      <c r="G20" s="475">
        <v>5</v>
      </c>
      <c r="H20" s="182">
        <v>5</v>
      </c>
      <c r="I20" s="182"/>
      <c r="J20" s="227"/>
      <c r="K20" s="462"/>
      <c r="L20" s="475"/>
      <c r="M20" s="250"/>
      <c r="N20" s="182"/>
      <c r="O20" s="227"/>
      <c r="P20" s="212">
        <f t="shared" si="0"/>
        <v>20</v>
      </c>
      <c r="Q20" s="212">
        <v>14</v>
      </c>
      <c r="R20" s="421" t="s">
        <v>124</v>
      </c>
      <c r="S20" s="240">
        <v>149</v>
      </c>
      <c r="T20" s="168"/>
    </row>
    <row r="21" spans="2:20" ht="14.25">
      <c r="B21" s="214">
        <v>15</v>
      </c>
      <c r="C21" s="119" t="s">
        <v>85</v>
      </c>
      <c r="D21" s="170">
        <v>5</v>
      </c>
      <c r="E21" s="138">
        <v>0</v>
      </c>
      <c r="F21" s="124">
        <v>5</v>
      </c>
      <c r="G21" s="475">
        <v>10</v>
      </c>
      <c r="H21" s="182">
        <v>0</v>
      </c>
      <c r="I21" s="182"/>
      <c r="J21" s="227"/>
      <c r="K21" s="462"/>
      <c r="L21" s="475"/>
      <c r="M21" s="250"/>
      <c r="N21" s="182"/>
      <c r="O21" s="227"/>
      <c r="P21" s="212">
        <f t="shared" si="0"/>
        <v>20</v>
      </c>
      <c r="Q21" s="210">
        <v>15</v>
      </c>
      <c r="R21" s="421" t="s">
        <v>129</v>
      </c>
      <c r="S21" s="240">
        <v>137</v>
      </c>
      <c r="T21" s="168"/>
    </row>
    <row r="22" spans="2:20" ht="14.25">
      <c r="B22" s="214">
        <v>16</v>
      </c>
      <c r="C22" s="119" t="s">
        <v>124</v>
      </c>
      <c r="D22" s="170">
        <v>5</v>
      </c>
      <c r="E22" s="138">
        <v>5</v>
      </c>
      <c r="F22" s="124">
        <v>5</v>
      </c>
      <c r="G22" s="475">
        <v>0</v>
      </c>
      <c r="H22" s="182">
        <v>5</v>
      </c>
      <c r="I22" s="182"/>
      <c r="J22" s="227"/>
      <c r="K22" s="462"/>
      <c r="L22" s="475"/>
      <c r="M22" s="250"/>
      <c r="N22" s="182"/>
      <c r="O22" s="227"/>
      <c r="P22" s="212">
        <f t="shared" si="0"/>
        <v>20</v>
      </c>
      <c r="Q22" s="212">
        <v>16</v>
      </c>
      <c r="R22" s="421" t="s">
        <v>63</v>
      </c>
      <c r="S22" s="240">
        <v>131</v>
      </c>
      <c r="T22" s="168"/>
    </row>
    <row r="23" spans="2:20" ht="14.25">
      <c r="B23" s="214">
        <v>17</v>
      </c>
      <c r="C23" s="119" t="s">
        <v>129</v>
      </c>
      <c r="D23" s="170">
        <v>5</v>
      </c>
      <c r="E23" s="138">
        <v>5</v>
      </c>
      <c r="F23" s="124">
        <v>5</v>
      </c>
      <c r="G23" s="475">
        <v>0</v>
      </c>
      <c r="H23" s="182">
        <v>5</v>
      </c>
      <c r="I23" s="182"/>
      <c r="J23" s="227"/>
      <c r="K23" s="462"/>
      <c r="L23" s="475"/>
      <c r="M23" s="250"/>
      <c r="N23" s="182"/>
      <c r="O23" s="227"/>
      <c r="P23" s="212">
        <f t="shared" si="0"/>
        <v>20</v>
      </c>
      <c r="Q23" s="212">
        <v>17</v>
      </c>
      <c r="R23" s="421" t="s">
        <v>49</v>
      </c>
      <c r="S23" s="240">
        <v>129</v>
      </c>
      <c r="T23" s="168"/>
    </row>
    <row r="24" spans="2:20" ht="14.25">
      <c r="B24" s="214">
        <v>18</v>
      </c>
      <c r="C24" s="374" t="s">
        <v>50</v>
      </c>
      <c r="D24" s="449">
        <v>0</v>
      </c>
      <c r="E24" s="138">
        <v>5</v>
      </c>
      <c r="F24" s="124">
        <v>5</v>
      </c>
      <c r="G24" s="475">
        <v>5</v>
      </c>
      <c r="H24" s="182">
        <v>5</v>
      </c>
      <c r="I24" s="182"/>
      <c r="J24" s="227"/>
      <c r="K24" s="462"/>
      <c r="L24" s="475"/>
      <c r="M24" s="250"/>
      <c r="N24" s="182"/>
      <c r="O24" s="227"/>
      <c r="P24" s="212">
        <f t="shared" si="0"/>
        <v>20</v>
      </c>
      <c r="Q24" s="210">
        <v>18</v>
      </c>
      <c r="R24" s="421" t="s">
        <v>192</v>
      </c>
      <c r="S24" s="240">
        <v>126</v>
      </c>
      <c r="T24" s="168"/>
    </row>
    <row r="25" spans="2:20" ht="14.25">
      <c r="B25" s="214">
        <v>19</v>
      </c>
      <c r="C25" s="119" t="s">
        <v>133</v>
      </c>
      <c r="D25" s="170">
        <v>0</v>
      </c>
      <c r="E25" s="138">
        <v>8</v>
      </c>
      <c r="F25" s="124">
        <v>0</v>
      </c>
      <c r="G25" s="475">
        <v>0</v>
      </c>
      <c r="H25" s="182">
        <v>12</v>
      </c>
      <c r="I25" s="182"/>
      <c r="J25" s="227"/>
      <c r="K25" s="462"/>
      <c r="L25" s="475"/>
      <c r="M25" s="250"/>
      <c r="N25" s="182"/>
      <c r="O25" s="227"/>
      <c r="P25" s="212">
        <f t="shared" si="0"/>
        <v>20</v>
      </c>
      <c r="Q25" s="212">
        <v>19</v>
      </c>
      <c r="R25" s="421" t="s">
        <v>11</v>
      </c>
      <c r="S25" s="240">
        <v>125</v>
      </c>
      <c r="T25" s="168"/>
    </row>
    <row r="26" spans="2:20" ht="14.25">
      <c r="B26" s="214">
        <v>20</v>
      </c>
      <c r="C26" s="614" t="s">
        <v>127</v>
      </c>
      <c r="D26" s="170">
        <v>13</v>
      </c>
      <c r="E26" s="138">
        <v>0</v>
      </c>
      <c r="F26" s="124">
        <v>5</v>
      </c>
      <c r="G26" s="475">
        <v>0</v>
      </c>
      <c r="H26" s="182">
        <v>0</v>
      </c>
      <c r="I26" s="182"/>
      <c r="J26" s="227"/>
      <c r="K26" s="462"/>
      <c r="L26" s="475"/>
      <c r="M26" s="250"/>
      <c r="N26" s="182"/>
      <c r="O26" s="227"/>
      <c r="P26" s="212">
        <f t="shared" si="0"/>
        <v>18</v>
      </c>
      <c r="Q26" s="212">
        <v>20</v>
      </c>
      <c r="R26" s="421" t="s">
        <v>9</v>
      </c>
      <c r="S26" s="240">
        <v>122</v>
      </c>
      <c r="T26" s="168"/>
    </row>
    <row r="27" spans="2:20" ht="14.25">
      <c r="B27" s="214">
        <v>21</v>
      </c>
      <c r="C27" s="119" t="s">
        <v>13</v>
      </c>
      <c r="D27" s="449">
        <v>0</v>
      </c>
      <c r="E27" s="138">
        <v>12</v>
      </c>
      <c r="F27" s="140">
        <v>5</v>
      </c>
      <c r="G27" s="475">
        <v>0</v>
      </c>
      <c r="H27" s="182">
        <v>0</v>
      </c>
      <c r="I27" s="182"/>
      <c r="J27" s="227"/>
      <c r="K27" s="462"/>
      <c r="L27" s="475"/>
      <c r="M27" s="250"/>
      <c r="N27" s="182"/>
      <c r="O27" s="227"/>
      <c r="P27" s="212">
        <f t="shared" si="0"/>
        <v>17</v>
      </c>
      <c r="Q27" s="210">
        <v>21</v>
      </c>
      <c r="R27" s="421" t="s">
        <v>10</v>
      </c>
      <c r="S27" s="240">
        <v>122</v>
      </c>
      <c r="T27" s="168"/>
    </row>
    <row r="28" spans="2:20" ht="14.25">
      <c r="B28" s="214">
        <v>22</v>
      </c>
      <c r="C28" s="119" t="s">
        <v>70</v>
      </c>
      <c r="D28" s="170">
        <v>0</v>
      </c>
      <c r="E28" s="138">
        <v>5</v>
      </c>
      <c r="F28" s="124">
        <v>0</v>
      </c>
      <c r="G28" s="475">
        <v>0</v>
      </c>
      <c r="H28" s="182">
        <v>11</v>
      </c>
      <c r="I28" s="182"/>
      <c r="J28" s="227"/>
      <c r="K28" s="462"/>
      <c r="L28" s="475"/>
      <c r="M28" s="250"/>
      <c r="N28" s="182"/>
      <c r="O28" s="227"/>
      <c r="P28" s="212">
        <f t="shared" si="0"/>
        <v>16</v>
      </c>
      <c r="Q28" s="212">
        <v>22</v>
      </c>
      <c r="R28" s="421" t="s">
        <v>133</v>
      </c>
      <c r="S28" s="240">
        <v>118</v>
      </c>
      <c r="T28" s="168"/>
    </row>
    <row r="29" spans="2:20" ht="14.25">
      <c r="B29" s="214">
        <v>23</v>
      </c>
      <c r="C29" s="119" t="s">
        <v>74</v>
      </c>
      <c r="D29" s="170">
        <v>0</v>
      </c>
      <c r="E29" s="138">
        <v>5</v>
      </c>
      <c r="F29" s="124">
        <v>11</v>
      </c>
      <c r="G29" s="475">
        <v>0</v>
      </c>
      <c r="H29" s="182">
        <v>0</v>
      </c>
      <c r="I29" s="182"/>
      <c r="J29" s="227"/>
      <c r="K29" s="461"/>
      <c r="L29" s="475"/>
      <c r="M29" s="250"/>
      <c r="N29" s="182"/>
      <c r="O29" s="227"/>
      <c r="P29" s="212">
        <f t="shared" si="0"/>
        <v>16</v>
      </c>
      <c r="Q29" s="212">
        <v>23</v>
      </c>
      <c r="R29" s="421" t="s">
        <v>85</v>
      </c>
      <c r="S29" s="240">
        <v>109</v>
      </c>
      <c r="T29" s="168"/>
    </row>
    <row r="30" spans="2:20" ht="14.25">
      <c r="B30" s="214">
        <v>24</v>
      </c>
      <c r="C30" s="119" t="s">
        <v>49</v>
      </c>
      <c r="D30" s="170">
        <v>0</v>
      </c>
      <c r="E30" s="138">
        <v>5</v>
      </c>
      <c r="F30" s="124">
        <v>5</v>
      </c>
      <c r="G30" s="475">
        <v>0</v>
      </c>
      <c r="H30" s="182">
        <v>5</v>
      </c>
      <c r="I30" s="182"/>
      <c r="J30" s="227"/>
      <c r="K30" s="462"/>
      <c r="L30" s="475"/>
      <c r="M30" s="250"/>
      <c r="N30" s="182"/>
      <c r="O30" s="227"/>
      <c r="P30" s="212">
        <f t="shared" si="0"/>
        <v>15</v>
      </c>
      <c r="Q30" s="210">
        <v>24</v>
      </c>
      <c r="R30" s="421" t="s">
        <v>44</v>
      </c>
      <c r="S30" s="240">
        <v>108</v>
      </c>
      <c r="T30" s="168"/>
    </row>
    <row r="31" spans="2:20" ht="14.25">
      <c r="B31" s="214">
        <v>25</v>
      </c>
      <c r="C31" s="614" t="s">
        <v>71</v>
      </c>
      <c r="D31" s="170">
        <v>5</v>
      </c>
      <c r="E31" s="138">
        <v>5</v>
      </c>
      <c r="F31" s="124">
        <v>5</v>
      </c>
      <c r="G31" s="475">
        <v>0</v>
      </c>
      <c r="H31" s="182">
        <v>0</v>
      </c>
      <c r="I31" s="182"/>
      <c r="J31" s="227"/>
      <c r="K31" s="462"/>
      <c r="L31" s="475"/>
      <c r="M31" s="250"/>
      <c r="N31" s="182"/>
      <c r="O31" s="227"/>
      <c r="P31" s="212">
        <f t="shared" si="0"/>
        <v>15</v>
      </c>
      <c r="Q31" s="212">
        <v>25</v>
      </c>
      <c r="R31" s="419" t="s">
        <v>75</v>
      </c>
      <c r="S31" s="240">
        <v>100</v>
      </c>
      <c r="T31" s="168"/>
    </row>
    <row r="32" spans="2:20" ht="14.25">
      <c r="B32" s="214">
        <v>26</v>
      </c>
      <c r="C32" s="614" t="s">
        <v>199</v>
      </c>
      <c r="D32" s="449">
        <v>5</v>
      </c>
      <c r="E32" s="138">
        <v>5</v>
      </c>
      <c r="F32" s="124">
        <v>5</v>
      </c>
      <c r="G32" s="475">
        <v>0</v>
      </c>
      <c r="H32" s="182">
        <v>0</v>
      </c>
      <c r="I32" s="182"/>
      <c r="J32" s="227"/>
      <c r="K32" s="462"/>
      <c r="L32" s="475"/>
      <c r="M32" s="250"/>
      <c r="N32" s="182"/>
      <c r="O32" s="227"/>
      <c r="P32" s="212">
        <f t="shared" si="0"/>
        <v>15</v>
      </c>
      <c r="Q32" s="212">
        <v>26</v>
      </c>
      <c r="R32" s="421" t="s">
        <v>59</v>
      </c>
      <c r="S32" s="240">
        <v>96</v>
      </c>
      <c r="T32" s="168"/>
    </row>
    <row r="33" spans="2:20" ht="14.25">
      <c r="B33" s="214">
        <v>27</v>
      </c>
      <c r="C33" s="119" t="s">
        <v>192</v>
      </c>
      <c r="D33" s="449">
        <v>5</v>
      </c>
      <c r="E33" s="138">
        <v>0</v>
      </c>
      <c r="F33" s="124">
        <v>5</v>
      </c>
      <c r="G33" s="475">
        <v>0</v>
      </c>
      <c r="H33" s="182">
        <v>5</v>
      </c>
      <c r="I33" s="182"/>
      <c r="J33" s="227"/>
      <c r="K33" s="462"/>
      <c r="L33" s="449"/>
      <c r="M33" s="191"/>
      <c r="N33" s="121"/>
      <c r="O33" s="227"/>
      <c r="P33" s="212">
        <f t="shared" si="0"/>
        <v>15</v>
      </c>
      <c r="Q33" s="210">
        <v>27</v>
      </c>
      <c r="R33" s="421" t="s">
        <v>100</v>
      </c>
      <c r="S33" s="240">
        <v>93</v>
      </c>
      <c r="T33" s="168"/>
    </row>
    <row r="34" spans="2:20" ht="14.25">
      <c r="B34" s="214">
        <v>28</v>
      </c>
      <c r="C34" s="119" t="s">
        <v>82</v>
      </c>
      <c r="D34" s="170">
        <v>0</v>
      </c>
      <c r="E34" s="138">
        <v>10</v>
      </c>
      <c r="F34" s="124">
        <v>5</v>
      </c>
      <c r="G34" s="475">
        <v>0</v>
      </c>
      <c r="H34" s="182">
        <v>0</v>
      </c>
      <c r="I34" s="182"/>
      <c r="J34" s="227"/>
      <c r="K34" s="462"/>
      <c r="L34" s="475"/>
      <c r="M34" s="250"/>
      <c r="N34" s="182"/>
      <c r="O34" s="227"/>
      <c r="P34" s="212">
        <f t="shared" si="0"/>
        <v>15</v>
      </c>
      <c r="Q34" s="212">
        <v>28</v>
      </c>
      <c r="R34" s="421" t="s">
        <v>77</v>
      </c>
      <c r="S34" s="240">
        <v>93</v>
      </c>
      <c r="T34" s="168"/>
    </row>
    <row r="35" spans="2:20" ht="14.25">
      <c r="B35" s="214">
        <v>29</v>
      </c>
      <c r="C35" s="119" t="s">
        <v>312</v>
      </c>
      <c r="D35" s="170">
        <v>5</v>
      </c>
      <c r="E35" s="138">
        <v>0</v>
      </c>
      <c r="F35" s="124">
        <v>5</v>
      </c>
      <c r="G35" s="475">
        <v>0</v>
      </c>
      <c r="H35" s="182">
        <v>5</v>
      </c>
      <c r="I35" s="182"/>
      <c r="J35" s="227"/>
      <c r="K35" s="462"/>
      <c r="L35" s="475"/>
      <c r="M35" s="250"/>
      <c r="N35" s="182"/>
      <c r="O35" s="227"/>
      <c r="P35" s="212">
        <f t="shared" si="0"/>
        <v>15</v>
      </c>
      <c r="Q35" s="212">
        <v>29</v>
      </c>
      <c r="R35" s="421" t="s">
        <v>54</v>
      </c>
      <c r="S35" s="240">
        <v>91</v>
      </c>
      <c r="T35" s="168"/>
    </row>
    <row r="36" spans="2:20" ht="14.25">
      <c r="B36" s="214">
        <v>30</v>
      </c>
      <c r="C36" s="119" t="s">
        <v>77</v>
      </c>
      <c r="D36" s="475">
        <v>5</v>
      </c>
      <c r="E36" s="182">
        <v>5</v>
      </c>
      <c r="F36" s="227">
        <v>0</v>
      </c>
      <c r="G36" s="475">
        <v>0</v>
      </c>
      <c r="H36" s="182">
        <v>5</v>
      </c>
      <c r="I36" s="432"/>
      <c r="J36" s="496"/>
      <c r="K36" s="497"/>
      <c r="L36" s="494"/>
      <c r="M36" s="458"/>
      <c r="N36" s="432"/>
      <c r="O36" s="496"/>
      <c r="P36" s="212">
        <f t="shared" si="0"/>
        <v>15</v>
      </c>
      <c r="Q36" s="210">
        <v>30</v>
      </c>
      <c r="R36" s="421" t="s">
        <v>99</v>
      </c>
      <c r="S36" s="240">
        <v>91</v>
      </c>
      <c r="T36" s="168"/>
    </row>
    <row r="37" spans="2:20" ht="14.25">
      <c r="B37" s="214">
        <v>31</v>
      </c>
      <c r="C37" s="119" t="s">
        <v>55</v>
      </c>
      <c r="D37" s="170">
        <v>5</v>
      </c>
      <c r="E37" s="138">
        <v>8</v>
      </c>
      <c r="F37" s="124">
        <v>0</v>
      </c>
      <c r="G37" s="475">
        <v>0</v>
      </c>
      <c r="H37" s="182">
        <v>0</v>
      </c>
      <c r="I37" s="182"/>
      <c r="J37" s="227"/>
      <c r="K37" s="462"/>
      <c r="L37" s="449"/>
      <c r="M37" s="191"/>
      <c r="N37" s="121"/>
      <c r="O37" s="227"/>
      <c r="P37" s="212">
        <f t="shared" si="0"/>
        <v>13</v>
      </c>
      <c r="Q37" s="212">
        <v>31</v>
      </c>
      <c r="R37" s="421" t="s">
        <v>70</v>
      </c>
      <c r="S37" s="240">
        <v>91</v>
      </c>
      <c r="T37" s="168"/>
    </row>
    <row r="38" spans="2:20" ht="14.25">
      <c r="B38" s="214">
        <v>32</v>
      </c>
      <c r="C38" s="119" t="s">
        <v>98</v>
      </c>
      <c r="D38" s="449">
        <v>5</v>
      </c>
      <c r="E38" s="138">
        <v>8</v>
      </c>
      <c r="F38" s="124">
        <v>0</v>
      </c>
      <c r="G38" s="475">
        <v>0</v>
      </c>
      <c r="H38" s="182">
        <v>0</v>
      </c>
      <c r="I38" s="182"/>
      <c r="J38" s="227"/>
      <c r="K38" s="462"/>
      <c r="L38" s="475"/>
      <c r="M38" s="250"/>
      <c r="N38" s="182"/>
      <c r="O38" s="227"/>
      <c r="P38" s="212">
        <f t="shared" si="0"/>
        <v>13</v>
      </c>
      <c r="Q38" s="212">
        <v>32</v>
      </c>
      <c r="R38" s="421" t="s">
        <v>101</v>
      </c>
      <c r="S38" s="240">
        <v>90</v>
      </c>
      <c r="T38" s="168"/>
    </row>
    <row r="39" spans="2:20" ht="14.25">
      <c r="B39" s="214">
        <v>33</v>
      </c>
      <c r="C39" s="119" t="s">
        <v>100</v>
      </c>
      <c r="D39" s="170">
        <v>5</v>
      </c>
      <c r="E39" s="138">
        <v>8</v>
      </c>
      <c r="F39" s="124">
        <v>0</v>
      </c>
      <c r="G39" s="475">
        <v>0</v>
      </c>
      <c r="H39" s="182">
        <v>0</v>
      </c>
      <c r="I39" s="182"/>
      <c r="J39" s="227"/>
      <c r="K39" s="462"/>
      <c r="L39" s="475"/>
      <c r="M39" s="250"/>
      <c r="N39" s="182"/>
      <c r="O39" s="227"/>
      <c r="P39" s="212">
        <f t="shared" ref="P39:P70" si="1">SUM(D39:O39)</f>
        <v>13</v>
      </c>
      <c r="Q39" s="210">
        <v>33</v>
      </c>
      <c r="R39" s="421" t="s">
        <v>127</v>
      </c>
      <c r="S39" s="240">
        <v>89</v>
      </c>
      <c r="T39" s="168"/>
    </row>
    <row r="40" spans="2:20" ht="14.25">
      <c r="B40" s="214">
        <v>34</v>
      </c>
      <c r="C40" s="119" t="s">
        <v>69</v>
      </c>
      <c r="D40" s="170">
        <v>5</v>
      </c>
      <c r="E40" s="138">
        <v>8</v>
      </c>
      <c r="F40" s="124">
        <v>0</v>
      </c>
      <c r="G40" s="475">
        <v>0</v>
      </c>
      <c r="H40" s="182">
        <v>0</v>
      </c>
      <c r="I40" s="182"/>
      <c r="J40" s="227"/>
      <c r="K40" s="462"/>
      <c r="L40" s="475"/>
      <c r="M40" s="250"/>
      <c r="N40" s="182"/>
      <c r="O40" s="227"/>
      <c r="P40" s="212">
        <f t="shared" si="1"/>
        <v>13</v>
      </c>
      <c r="Q40" s="212">
        <v>34</v>
      </c>
      <c r="R40" s="421" t="s">
        <v>31</v>
      </c>
      <c r="S40" s="240">
        <v>89</v>
      </c>
      <c r="T40" s="168"/>
    </row>
    <row r="41" spans="2:20" ht="14.25">
      <c r="B41" s="214">
        <v>35</v>
      </c>
      <c r="C41" s="616" t="s">
        <v>384</v>
      </c>
      <c r="D41" s="170">
        <v>0</v>
      </c>
      <c r="E41" s="138">
        <v>0</v>
      </c>
      <c r="F41" s="124">
        <v>12</v>
      </c>
      <c r="G41" s="475">
        <v>0</v>
      </c>
      <c r="H41" s="182">
        <v>0</v>
      </c>
      <c r="I41" s="182"/>
      <c r="J41" s="227"/>
      <c r="K41" s="461"/>
      <c r="L41" s="475"/>
      <c r="M41" s="250"/>
      <c r="N41" s="182"/>
      <c r="O41" s="227"/>
      <c r="P41" s="212">
        <f t="shared" si="1"/>
        <v>12</v>
      </c>
      <c r="Q41" s="212">
        <v>35</v>
      </c>
      <c r="R41" s="485" t="s">
        <v>52</v>
      </c>
      <c r="S41" s="266">
        <v>83</v>
      </c>
      <c r="T41" s="168"/>
    </row>
    <row r="42" spans="2:20" ht="14.25">
      <c r="B42" s="214">
        <v>36</v>
      </c>
      <c r="C42" s="119" t="s">
        <v>132</v>
      </c>
      <c r="D42" s="170">
        <v>0</v>
      </c>
      <c r="E42" s="138">
        <v>12</v>
      </c>
      <c r="F42" s="124">
        <v>0</v>
      </c>
      <c r="G42" s="475">
        <v>0</v>
      </c>
      <c r="H42" s="182">
        <v>0</v>
      </c>
      <c r="I42" s="182"/>
      <c r="J42" s="227"/>
      <c r="K42" s="462"/>
      <c r="L42" s="475"/>
      <c r="M42" s="250"/>
      <c r="N42" s="182"/>
      <c r="O42" s="227"/>
      <c r="P42" s="212">
        <f t="shared" si="1"/>
        <v>12</v>
      </c>
      <c r="Q42" s="210">
        <v>36</v>
      </c>
      <c r="R42" s="419" t="s">
        <v>43</v>
      </c>
      <c r="S42" s="240">
        <v>79</v>
      </c>
      <c r="T42" s="168"/>
    </row>
    <row r="43" spans="2:20" ht="14.25">
      <c r="B43" s="214">
        <v>37</v>
      </c>
      <c r="C43" s="119" t="s">
        <v>177</v>
      </c>
      <c r="D43" s="449">
        <v>11</v>
      </c>
      <c r="E43" s="138">
        <v>0</v>
      </c>
      <c r="F43" s="124">
        <v>0</v>
      </c>
      <c r="G43" s="475">
        <v>0</v>
      </c>
      <c r="H43" s="182">
        <v>0</v>
      </c>
      <c r="I43" s="182"/>
      <c r="J43" s="227"/>
      <c r="K43" s="462"/>
      <c r="L43" s="475"/>
      <c r="M43" s="250"/>
      <c r="N43" s="182"/>
      <c r="O43" s="227"/>
      <c r="P43" s="212">
        <f t="shared" si="1"/>
        <v>11</v>
      </c>
      <c r="Q43" s="212">
        <v>37</v>
      </c>
      <c r="R43" s="421" t="s">
        <v>61</v>
      </c>
      <c r="S43" s="240">
        <v>79</v>
      </c>
      <c r="T43" s="168"/>
    </row>
    <row r="44" spans="2:20" ht="14.25">
      <c r="B44" s="214">
        <v>38</v>
      </c>
      <c r="C44" s="119" t="s">
        <v>172</v>
      </c>
      <c r="D44" s="170">
        <v>5</v>
      </c>
      <c r="E44" s="138">
        <v>0</v>
      </c>
      <c r="F44" s="124">
        <v>0</v>
      </c>
      <c r="G44" s="475">
        <v>0</v>
      </c>
      <c r="H44" s="182">
        <v>5</v>
      </c>
      <c r="I44" s="182"/>
      <c r="J44" s="227"/>
      <c r="K44" s="462"/>
      <c r="L44" s="475"/>
      <c r="M44" s="250"/>
      <c r="N44" s="182"/>
      <c r="O44" s="227"/>
      <c r="P44" s="212">
        <f t="shared" si="1"/>
        <v>10</v>
      </c>
      <c r="Q44" s="212">
        <v>38</v>
      </c>
      <c r="R44" s="421" t="s">
        <v>82</v>
      </c>
      <c r="S44" s="240">
        <v>78</v>
      </c>
      <c r="T44" s="168"/>
    </row>
    <row r="45" spans="2:20" ht="14.25">
      <c r="B45" s="214">
        <v>39</v>
      </c>
      <c r="C45" s="127" t="s">
        <v>83</v>
      </c>
      <c r="D45" s="450">
        <v>5</v>
      </c>
      <c r="E45" s="138">
        <v>5</v>
      </c>
      <c r="F45" s="124">
        <v>0</v>
      </c>
      <c r="G45" s="475">
        <v>0</v>
      </c>
      <c r="H45" s="182">
        <v>0</v>
      </c>
      <c r="I45" s="182"/>
      <c r="J45" s="429"/>
      <c r="K45" s="477"/>
      <c r="L45" s="475"/>
      <c r="M45" s="250"/>
      <c r="N45" s="182"/>
      <c r="O45" s="227"/>
      <c r="P45" s="212">
        <f t="shared" si="1"/>
        <v>10</v>
      </c>
      <c r="Q45" s="210">
        <v>39</v>
      </c>
      <c r="R45" s="420" t="s">
        <v>55</v>
      </c>
      <c r="S45" s="240">
        <v>75</v>
      </c>
      <c r="T45" s="168"/>
    </row>
    <row r="46" spans="2:20" ht="14.25">
      <c r="B46" s="214">
        <v>40</v>
      </c>
      <c r="C46" s="614" t="s">
        <v>140</v>
      </c>
      <c r="D46" s="449">
        <v>5</v>
      </c>
      <c r="E46" s="138">
        <v>0</v>
      </c>
      <c r="F46" s="124">
        <v>5</v>
      </c>
      <c r="G46" s="475">
        <v>0</v>
      </c>
      <c r="H46" s="182">
        <v>0</v>
      </c>
      <c r="I46" s="182"/>
      <c r="J46" s="227"/>
      <c r="K46" s="462"/>
      <c r="L46" s="475"/>
      <c r="M46" s="250"/>
      <c r="N46" s="182"/>
      <c r="O46" s="227"/>
      <c r="P46" s="212">
        <f t="shared" si="1"/>
        <v>10</v>
      </c>
      <c r="Q46" s="212">
        <v>40</v>
      </c>
      <c r="R46" s="421" t="s">
        <v>62</v>
      </c>
      <c r="S46" s="240">
        <v>73</v>
      </c>
      <c r="T46" s="168"/>
    </row>
    <row r="47" spans="2:20" ht="14.25">
      <c r="B47" s="214">
        <v>41</v>
      </c>
      <c r="C47" s="119" t="s">
        <v>59</v>
      </c>
      <c r="D47" s="449">
        <v>0</v>
      </c>
      <c r="E47" s="138">
        <v>5</v>
      </c>
      <c r="F47" s="124">
        <v>0</v>
      </c>
      <c r="G47" s="475">
        <v>0</v>
      </c>
      <c r="H47" s="182">
        <v>5</v>
      </c>
      <c r="I47" s="432"/>
      <c r="J47" s="496"/>
      <c r="K47" s="497"/>
      <c r="L47" s="494"/>
      <c r="M47" s="458"/>
      <c r="N47" s="432"/>
      <c r="O47" s="496"/>
      <c r="P47" s="212">
        <f t="shared" si="1"/>
        <v>10</v>
      </c>
      <c r="Q47" s="212">
        <v>41</v>
      </c>
      <c r="R47" s="421" t="s">
        <v>132</v>
      </c>
      <c r="S47" s="240">
        <v>72</v>
      </c>
      <c r="T47" s="168"/>
    </row>
    <row r="48" spans="2:20" ht="14.25">
      <c r="B48" s="214">
        <v>42</v>
      </c>
      <c r="C48" s="119" t="s">
        <v>148</v>
      </c>
      <c r="D48" s="449">
        <v>5</v>
      </c>
      <c r="E48" s="138">
        <v>5</v>
      </c>
      <c r="F48" s="124">
        <v>0</v>
      </c>
      <c r="G48" s="475">
        <v>0</v>
      </c>
      <c r="H48" s="182">
        <v>0</v>
      </c>
      <c r="I48" s="182"/>
      <c r="J48" s="227"/>
      <c r="K48" s="462"/>
      <c r="L48" s="475"/>
      <c r="M48" s="250"/>
      <c r="N48" s="182"/>
      <c r="O48" s="227"/>
      <c r="P48" s="212">
        <f t="shared" si="1"/>
        <v>10</v>
      </c>
      <c r="Q48" s="210">
        <v>42</v>
      </c>
      <c r="R48" s="421" t="s">
        <v>93</v>
      </c>
      <c r="S48" s="240">
        <v>70</v>
      </c>
      <c r="T48" s="168"/>
    </row>
    <row r="49" spans="2:20" ht="14.25">
      <c r="B49" s="214">
        <v>43</v>
      </c>
      <c r="C49" s="119" t="s">
        <v>63</v>
      </c>
      <c r="D49" s="170">
        <v>5</v>
      </c>
      <c r="E49" s="138">
        <v>5</v>
      </c>
      <c r="F49" s="124">
        <v>0</v>
      </c>
      <c r="G49" s="475">
        <v>0</v>
      </c>
      <c r="H49" s="182">
        <v>0</v>
      </c>
      <c r="I49" s="182"/>
      <c r="J49" s="227"/>
      <c r="K49" s="462"/>
      <c r="L49" s="475"/>
      <c r="M49" s="250"/>
      <c r="N49" s="182"/>
      <c r="O49" s="227"/>
      <c r="P49" s="212">
        <f t="shared" si="1"/>
        <v>10</v>
      </c>
      <c r="Q49" s="212">
        <v>43</v>
      </c>
      <c r="R49" s="421" t="s">
        <v>199</v>
      </c>
      <c r="S49" s="240">
        <v>70</v>
      </c>
      <c r="T49" s="168"/>
    </row>
    <row r="50" spans="2:20" ht="14.25">
      <c r="B50" s="214">
        <v>44</v>
      </c>
      <c r="C50" s="119" t="s">
        <v>61</v>
      </c>
      <c r="D50" s="170">
        <v>0</v>
      </c>
      <c r="E50" s="138">
        <v>5</v>
      </c>
      <c r="F50" s="124">
        <v>0</v>
      </c>
      <c r="G50" s="475">
        <v>0</v>
      </c>
      <c r="H50" s="182">
        <v>5</v>
      </c>
      <c r="I50" s="182"/>
      <c r="J50" s="227"/>
      <c r="K50" s="462"/>
      <c r="L50" s="475"/>
      <c r="M50" s="250"/>
      <c r="N50" s="182"/>
      <c r="O50" s="227"/>
      <c r="P50" s="212">
        <f t="shared" si="1"/>
        <v>10</v>
      </c>
      <c r="Q50" s="212">
        <v>44</v>
      </c>
      <c r="R50" s="421" t="s">
        <v>84</v>
      </c>
      <c r="S50" s="240">
        <v>67</v>
      </c>
      <c r="T50" s="168"/>
    </row>
    <row r="51" spans="2:20" ht="14.25">
      <c r="B51" s="214">
        <v>45</v>
      </c>
      <c r="C51" s="119" t="s">
        <v>191</v>
      </c>
      <c r="D51" s="170">
        <v>5</v>
      </c>
      <c r="E51" s="138">
        <v>0</v>
      </c>
      <c r="F51" s="124">
        <v>5</v>
      </c>
      <c r="G51" s="475">
        <v>0</v>
      </c>
      <c r="H51" s="182">
        <v>0</v>
      </c>
      <c r="I51" s="182"/>
      <c r="J51" s="227"/>
      <c r="K51" s="462"/>
      <c r="L51" s="475"/>
      <c r="M51" s="250"/>
      <c r="N51" s="182"/>
      <c r="O51" s="227"/>
      <c r="P51" s="212">
        <f t="shared" si="1"/>
        <v>10</v>
      </c>
      <c r="Q51" s="210">
        <v>45</v>
      </c>
      <c r="R51" s="421" t="s">
        <v>71</v>
      </c>
      <c r="S51" s="240">
        <v>67</v>
      </c>
      <c r="T51" s="168"/>
    </row>
    <row r="52" spans="2:20" ht="14.25">
      <c r="B52" s="214">
        <v>46</v>
      </c>
      <c r="C52" s="119" t="s">
        <v>97</v>
      </c>
      <c r="D52" s="170">
        <v>0</v>
      </c>
      <c r="E52" s="138">
        <v>0</v>
      </c>
      <c r="F52" s="124">
        <v>0</v>
      </c>
      <c r="G52" s="475">
        <v>5</v>
      </c>
      <c r="H52" s="182">
        <v>5</v>
      </c>
      <c r="I52" s="182"/>
      <c r="J52" s="227"/>
      <c r="K52" s="462"/>
      <c r="L52" s="449"/>
      <c r="M52" s="191"/>
      <c r="N52" s="121"/>
      <c r="O52" s="227"/>
      <c r="P52" s="212">
        <f t="shared" si="1"/>
        <v>10</v>
      </c>
      <c r="Q52" s="212">
        <v>46</v>
      </c>
      <c r="R52" s="421" t="s">
        <v>69</v>
      </c>
      <c r="S52" s="240">
        <v>67</v>
      </c>
      <c r="T52" s="168"/>
    </row>
    <row r="53" spans="2:20" ht="14.25">
      <c r="B53" s="214">
        <v>47</v>
      </c>
      <c r="C53" s="119" t="s">
        <v>31</v>
      </c>
      <c r="D53" s="170">
        <v>0</v>
      </c>
      <c r="E53" s="138">
        <v>0</v>
      </c>
      <c r="F53" s="124">
        <v>5</v>
      </c>
      <c r="G53" s="475">
        <v>0</v>
      </c>
      <c r="H53" s="182">
        <v>5</v>
      </c>
      <c r="I53" s="182"/>
      <c r="J53" s="227"/>
      <c r="K53" s="462"/>
      <c r="L53" s="449"/>
      <c r="M53" s="191"/>
      <c r="N53" s="121"/>
      <c r="O53" s="227"/>
      <c r="P53" s="212">
        <f t="shared" si="1"/>
        <v>10</v>
      </c>
      <c r="Q53" s="212">
        <v>47</v>
      </c>
      <c r="R53" s="419" t="s">
        <v>13</v>
      </c>
      <c r="S53" s="240">
        <v>66</v>
      </c>
      <c r="T53" s="168"/>
    </row>
    <row r="54" spans="2:20" ht="14.25">
      <c r="B54" s="214">
        <v>48</v>
      </c>
      <c r="C54" s="119" t="s">
        <v>44</v>
      </c>
      <c r="D54" s="449">
        <v>5</v>
      </c>
      <c r="E54" s="138">
        <v>0</v>
      </c>
      <c r="F54" s="124">
        <v>0</v>
      </c>
      <c r="G54" s="475">
        <v>0</v>
      </c>
      <c r="H54" s="182">
        <v>0</v>
      </c>
      <c r="I54" s="182"/>
      <c r="J54" s="227"/>
      <c r="K54" s="461"/>
      <c r="L54" s="475"/>
      <c r="M54" s="250"/>
      <c r="N54" s="182"/>
      <c r="O54" s="227"/>
      <c r="P54" s="212">
        <f t="shared" si="1"/>
        <v>5</v>
      </c>
      <c r="Q54" s="210">
        <v>48</v>
      </c>
      <c r="R54" s="421" t="s">
        <v>94</v>
      </c>
      <c r="S54" s="240">
        <v>65</v>
      </c>
      <c r="T54" s="168"/>
    </row>
    <row r="55" spans="2:20" ht="14.25">
      <c r="B55" s="214">
        <v>49</v>
      </c>
      <c r="C55" s="119" t="s">
        <v>155</v>
      </c>
      <c r="D55" s="170">
        <v>0</v>
      </c>
      <c r="E55" s="138">
        <v>0</v>
      </c>
      <c r="F55" s="124">
        <v>5</v>
      </c>
      <c r="G55" s="475">
        <v>0</v>
      </c>
      <c r="H55" s="182">
        <v>0</v>
      </c>
      <c r="I55" s="182"/>
      <c r="J55" s="227"/>
      <c r="K55" s="462"/>
      <c r="L55" s="475"/>
      <c r="M55" s="250"/>
      <c r="N55" s="182"/>
      <c r="O55" s="227"/>
      <c r="P55" s="212">
        <f t="shared" si="1"/>
        <v>5</v>
      </c>
      <c r="Q55" s="212">
        <v>49</v>
      </c>
      <c r="R55" s="421" t="s">
        <v>154</v>
      </c>
      <c r="S55" s="240">
        <v>60</v>
      </c>
      <c r="T55" s="168"/>
    </row>
    <row r="56" spans="2:20" ht="14.25">
      <c r="B56" s="214">
        <v>50</v>
      </c>
      <c r="C56" s="616" t="s">
        <v>200</v>
      </c>
      <c r="D56" s="170">
        <v>0</v>
      </c>
      <c r="E56" s="138">
        <v>0</v>
      </c>
      <c r="F56" s="124">
        <v>0</v>
      </c>
      <c r="G56" s="475">
        <v>5</v>
      </c>
      <c r="H56" s="182">
        <v>0</v>
      </c>
      <c r="I56" s="182"/>
      <c r="J56" s="227"/>
      <c r="K56" s="462"/>
      <c r="L56" s="475"/>
      <c r="M56" s="250"/>
      <c r="N56" s="182"/>
      <c r="O56" s="227"/>
      <c r="P56" s="212">
        <f t="shared" si="1"/>
        <v>5</v>
      </c>
      <c r="Q56" s="212">
        <v>50</v>
      </c>
      <c r="R56" s="421" t="s">
        <v>14</v>
      </c>
      <c r="S56" s="240">
        <v>60</v>
      </c>
      <c r="T56" s="168"/>
    </row>
    <row r="57" spans="2:20" ht="14.25">
      <c r="B57" s="214">
        <v>51</v>
      </c>
      <c r="C57" s="119" t="s">
        <v>175</v>
      </c>
      <c r="D57" s="448">
        <v>5</v>
      </c>
      <c r="E57" s="137">
        <v>0</v>
      </c>
      <c r="F57" s="116">
        <v>0</v>
      </c>
      <c r="G57" s="478">
        <v>0</v>
      </c>
      <c r="H57" s="275">
        <v>0</v>
      </c>
      <c r="I57" s="275"/>
      <c r="J57" s="273"/>
      <c r="K57" s="476"/>
      <c r="L57" s="478"/>
      <c r="M57" s="457"/>
      <c r="N57" s="275"/>
      <c r="O57" s="273"/>
      <c r="P57" s="212">
        <f t="shared" si="1"/>
        <v>5</v>
      </c>
      <c r="Q57" s="210">
        <v>51</v>
      </c>
      <c r="R57" s="419" t="s">
        <v>191</v>
      </c>
      <c r="S57" s="252">
        <v>59</v>
      </c>
      <c r="T57" s="168"/>
    </row>
    <row r="58" spans="2:20" ht="14.25">
      <c r="B58" s="214">
        <v>52</v>
      </c>
      <c r="C58" s="119" t="s">
        <v>138</v>
      </c>
      <c r="D58" s="170">
        <v>0</v>
      </c>
      <c r="E58" s="138">
        <v>0</v>
      </c>
      <c r="F58" s="124">
        <v>0</v>
      </c>
      <c r="G58" s="475">
        <v>0</v>
      </c>
      <c r="H58" s="182">
        <v>5</v>
      </c>
      <c r="I58" s="182"/>
      <c r="J58" s="227"/>
      <c r="K58" s="462"/>
      <c r="L58" s="449"/>
      <c r="M58" s="191"/>
      <c r="N58" s="121"/>
      <c r="O58" s="227"/>
      <c r="P58" s="212">
        <f t="shared" si="1"/>
        <v>5</v>
      </c>
      <c r="Q58" s="212">
        <v>52</v>
      </c>
      <c r="R58" s="419" t="s">
        <v>98</v>
      </c>
      <c r="S58" s="240">
        <v>58</v>
      </c>
      <c r="T58" s="168"/>
    </row>
    <row r="59" spans="2:20" ht="14.25">
      <c r="B59" s="214">
        <v>53</v>
      </c>
      <c r="C59" s="119" t="s">
        <v>58</v>
      </c>
      <c r="D59" s="170">
        <v>0</v>
      </c>
      <c r="E59" s="138">
        <v>5</v>
      </c>
      <c r="F59" s="124">
        <v>0</v>
      </c>
      <c r="G59" s="475">
        <v>0</v>
      </c>
      <c r="H59" s="182">
        <v>0</v>
      </c>
      <c r="I59" s="182"/>
      <c r="J59" s="227"/>
      <c r="K59" s="462"/>
      <c r="L59" s="475"/>
      <c r="M59" s="250"/>
      <c r="N59" s="182"/>
      <c r="O59" s="227"/>
      <c r="P59" s="212">
        <f t="shared" si="1"/>
        <v>5</v>
      </c>
      <c r="Q59" s="212">
        <v>53</v>
      </c>
      <c r="R59" s="421" t="s">
        <v>128</v>
      </c>
      <c r="S59" s="240">
        <v>55</v>
      </c>
      <c r="T59" s="168"/>
    </row>
    <row r="60" spans="2:20" ht="14.25">
      <c r="B60" s="214">
        <v>54</v>
      </c>
      <c r="C60" s="119" t="s">
        <v>84</v>
      </c>
      <c r="D60" s="170">
        <v>5</v>
      </c>
      <c r="E60" s="138">
        <v>0</v>
      </c>
      <c r="F60" s="140">
        <v>0</v>
      </c>
      <c r="G60" s="475">
        <v>0</v>
      </c>
      <c r="H60" s="182">
        <v>0</v>
      </c>
      <c r="I60" s="182"/>
      <c r="J60" s="227"/>
      <c r="K60" s="462"/>
      <c r="L60" s="475"/>
      <c r="M60" s="250"/>
      <c r="N60" s="182"/>
      <c r="O60" s="227"/>
      <c r="P60" s="212">
        <f t="shared" si="1"/>
        <v>5</v>
      </c>
      <c r="Q60" s="210">
        <v>54</v>
      </c>
      <c r="R60" s="421" t="s">
        <v>172</v>
      </c>
      <c r="S60" s="240">
        <v>55</v>
      </c>
      <c r="T60" s="168"/>
    </row>
    <row r="61" spans="2:20" ht="14.25">
      <c r="B61" s="214">
        <v>55</v>
      </c>
      <c r="C61" s="119" t="s">
        <v>137</v>
      </c>
      <c r="D61" s="170">
        <v>5</v>
      </c>
      <c r="E61" s="138">
        <v>0</v>
      </c>
      <c r="F61" s="124">
        <v>0</v>
      </c>
      <c r="G61" s="475">
        <v>0</v>
      </c>
      <c r="H61" s="182">
        <v>0</v>
      </c>
      <c r="I61" s="182"/>
      <c r="J61" s="227"/>
      <c r="K61" s="462"/>
      <c r="L61" s="475"/>
      <c r="M61" s="250"/>
      <c r="N61" s="182"/>
      <c r="O61" s="227"/>
      <c r="P61" s="212">
        <f t="shared" si="1"/>
        <v>5</v>
      </c>
      <c r="Q61" s="212">
        <v>55</v>
      </c>
      <c r="R61" s="421" t="s">
        <v>143</v>
      </c>
      <c r="S61" s="240">
        <v>55</v>
      </c>
      <c r="T61" s="168"/>
    </row>
    <row r="62" spans="2:20" ht="14.25">
      <c r="B62" s="214">
        <v>56</v>
      </c>
      <c r="C62" s="119" t="s">
        <v>141</v>
      </c>
      <c r="D62" s="170">
        <v>5</v>
      </c>
      <c r="E62" s="138">
        <v>0</v>
      </c>
      <c r="F62" s="124">
        <v>0</v>
      </c>
      <c r="G62" s="475">
        <v>0</v>
      </c>
      <c r="H62" s="182">
        <v>0</v>
      </c>
      <c r="I62" s="182"/>
      <c r="J62" s="227"/>
      <c r="K62" s="462"/>
      <c r="L62" s="475"/>
      <c r="M62" s="250"/>
      <c r="N62" s="182"/>
      <c r="O62" s="227"/>
      <c r="P62" s="212">
        <f t="shared" si="1"/>
        <v>5</v>
      </c>
      <c r="Q62" s="212">
        <v>56</v>
      </c>
      <c r="R62" s="419" t="s">
        <v>96</v>
      </c>
      <c r="S62" s="240">
        <v>53</v>
      </c>
      <c r="T62" s="168"/>
    </row>
    <row r="63" spans="2:20" ht="14.25">
      <c r="B63" s="214">
        <v>57</v>
      </c>
      <c r="C63" s="119" t="s">
        <v>425</v>
      </c>
      <c r="D63" s="170">
        <v>0</v>
      </c>
      <c r="E63" s="138">
        <v>0</v>
      </c>
      <c r="F63" s="124">
        <v>0</v>
      </c>
      <c r="G63" s="475">
        <v>0</v>
      </c>
      <c r="H63" s="182">
        <v>5</v>
      </c>
      <c r="I63" s="182"/>
      <c r="J63" s="227"/>
      <c r="K63" s="462"/>
      <c r="L63" s="475"/>
      <c r="M63" s="250"/>
      <c r="N63" s="182"/>
      <c r="O63" s="227"/>
      <c r="P63" s="212">
        <f t="shared" si="1"/>
        <v>5</v>
      </c>
      <c r="Q63" s="210">
        <v>57</v>
      </c>
      <c r="R63" s="421" t="s">
        <v>92</v>
      </c>
      <c r="S63" s="240">
        <v>52</v>
      </c>
      <c r="T63" s="168"/>
    </row>
    <row r="64" spans="2:20" ht="14.25">
      <c r="B64" s="214">
        <v>58</v>
      </c>
      <c r="C64" s="119" t="s">
        <v>62</v>
      </c>
      <c r="D64" s="170">
        <v>0</v>
      </c>
      <c r="E64" s="138">
        <v>0</v>
      </c>
      <c r="F64" s="124">
        <v>0</v>
      </c>
      <c r="G64" s="475">
        <v>0</v>
      </c>
      <c r="H64" s="182">
        <v>5</v>
      </c>
      <c r="I64" s="182"/>
      <c r="J64" s="227"/>
      <c r="K64" s="462"/>
      <c r="L64" s="475"/>
      <c r="M64" s="250"/>
      <c r="N64" s="182"/>
      <c r="O64" s="227"/>
      <c r="P64" s="212">
        <f t="shared" si="1"/>
        <v>5</v>
      </c>
      <c r="Q64" s="212">
        <v>58</v>
      </c>
      <c r="R64" s="419" t="s">
        <v>125</v>
      </c>
      <c r="S64" s="240">
        <v>51</v>
      </c>
      <c r="T64" s="168"/>
    </row>
    <row r="65" spans="2:20" ht="14.25">
      <c r="B65" s="214">
        <v>59</v>
      </c>
      <c r="C65" s="614" t="s">
        <v>150</v>
      </c>
      <c r="D65" s="450">
        <v>0</v>
      </c>
      <c r="E65" s="138">
        <v>0</v>
      </c>
      <c r="F65" s="124">
        <v>5</v>
      </c>
      <c r="G65" s="475">
        <v>0</v>
      </c>
      <c r="H65" s="182">
        <v>0</v>
      </c>
      <c r="I65" s="182"/>
      <c r="J65" s="429"/>
      <c r="K65" s="477"/>
      <c r="L65" s="475"/>
      <c r="M65" s="250"/>
      <c r="N65" s="182"/>
      <c r="O65" s="227"/>
      <c r="P65" s="212">
        <f t="shared" si="1"/>
        <v>5</v>
      </c>
      <c r="Q65" s="212">
        <v>59</v>
      </c>
      <c r="R65" s="419" t="s">
        <v>58</v>
      </c>
      <c r="S65" s="240">
        <v>50</v>
      </c>
      <c r="T65" s="168"/>
    </row>
    <row r="66" spans="2:20" ht="14.25">
      <c r="B66" s="214">
        <v>60</v>
      </c>
      <c r="C66" s="127" t="s">
        <v>164</v>
      </c>
      <c r="D66" s="170">
        <v>5</v>
      </c>
      <c r="E66" s="138">
        <v>0</v>
      </c>
      <c r="F66" s="124">
        <v>0</v>
      </c>
      <c r="G66" s="475">
        <v>0</v>
      </c>
      <c r="H66" s="182">
        <v>0</v>
      </c>
      <c r="I66" s="182"/>
      <c r="J66" s="227"/>
      <c r="K66" s="462"/>
      <c r="L66" s="475"/>
      <c r="M66" s="250"/>
      <c r="N66" s="182"/>
      <c r="O66" s="227"/>
      <c r="P66" s="212">
        <f t="shared" si="1"/>
        <v>5</v>
      </c>
      <c r="Q66" s="210">
        <v>60</v>
      </c>
      <c r="R66" s="420" t="s">
        <v>91</v>
      </c>
      <c r="S66" s="240">
        <v>50</v>
      </c>
      <c r="T66" s="168"/>
    </row>
    <row r="67" spans="2:20" ht="14.25">
      <c r="B67" s="214">
        <v>61</v>
      </c>
      <c r="C67" s="119" t="s">
        <v>171</v>
      </c>
      <c r="D67" s="448">
        <v>0</v>
      </c>
      <c r="E67" s="137">
        <v>0</v>
      </c>
      <c r="F67" s="467">
        <v>5</v>
      </c>
      <c r="G67" s="475">
        <v>0</v>
      </c>
      <c r="H67" s="182">
        <v>0</v>
      </c>
      <c r="I67" s="182"/>
      <c r="J67" s="273"/>
      <c r="K67" s="476"/>
      <c r="L67" s="475"/>
      <c r="M67" s="250"/>
      <c r="N67" s="182"/>
      <c r="O67" s="227"/>
      <c r="P67" s="212">
        <f t="shared" si="1"/>
        <v>5</v>
      </c>
      <c r="Q67" s="212">
        <v>61</v>
      </c>
      <c r="R67" s="421" t="s">
        <v>97</v>
      </c>
      <c r="S67" s="240">
        <v>50</v>
      </c>
      <c r="T67" s="168"/>
    </row>
    <row r="68" spans="2:20" ht="14.25">
      <c r="B68" s="214">
        <v>62</v>
      </c>
      <c r="C68" s="119" t="s">
        <v>56</v>
      </c>
      <c r="D68" s="170">
        <v>0</v>
      </c>
      <c r="E68" s="138">
        <v>5</v>
      </c>
      <c r="F68" s="124">
        <v>0</v>
      </c>
      <c r="G68" s="475">
        <v>0</v>
      </c>
      <c r="H68" s="182">
        <v>0</v>
      </c>
      <c r="I68" s="182"/>
      <c r="J68" s="227"/>
      <c r="K68" s="462"/>
      <c r="L68" s="475"/>
      <c r="M68" s="250"/>
      <c r="N68" s="182"/>
      <c r="O68" s="227"/>
      <c r="P68" s="212">
        <f t="shared" si="1"/>
        <v>5</v>
      </c>
      <c r="Q68" s="212">
        <v>62</v>
      </c>
      <c r="R68" s="421" t="s">
        <v>126</v>
      </c>
      <c r="S68" s="240">
        <v>49</v>
      </c>
      <c r="T68" s="168"/>
    </row>
    <row r="69" spans="2:20" ht="14.25">
      <c r="B69" s="214">
        <v>63</v>
      </c>
      <c r="C69" s="257" t="s">
        <v>43</v>
      </c>
      <c r="D69" s="170">
        <v>5</v>
      </c>
      <c r="E69" s="138">
        <v>0</v>
      </c>
      <c r="F69" s="124">
        <v>0</v>
      </c>
      <c r="G69" s="475">
        <v>0</v>
      </c>
      <c r="H69" s="182">
        <v>0</v>
      </c>
      <c r="I69" s="182"/>
      <c r="J69" s="227"/>
      <c r="K69" s="462"/>
      <c r="L69" s="475"/>
      <c r="M69" s="250"/>
      <c r="N69" s="182"/>
      <c r="O69" s="227"/>
      <c r="P69" s="212">
        <f t="shared" si="1"/>
        <v>5</v>
      </c>
      <c r="Q69" s="210">
        <v>63</v>
      </c>
      <c r="R69" s="421" t="s">
        <v>140</v>
      </c>
      <c r="S69" s="240">
        <v>48</v>
      </c>
      <c r="T69" s="168"/>
    </row>
    <row r="70" spans="2:20" ht="14.25">
      <c r="B70" s="214">
        <v>64</v>
      </c>
      <c r="C70" s="614" t="s">
        <v>47</v>
      </c>
      <c r="D70" s="170">
        <v>0</v>
      </c>
      <c r="E70" s="138">
        <v>0</v>
      </c>
      <c r="F70" s="124">
        <v>5</v>
      </c>
      <c r="G70" s="475">
        <v>0</v>
      </c>
      <c r="H70" s="182">
        <v>0</v>
      </c>
      <c r="I70" s="182"/>
      <c r="J70" s="227"/>
      <c r="K70" s="462"/>
      <c r="L70" s="475"/>
      <c r="M70" s="250"/>
      <c r="N70" s="182"/>
      <c r="O70" s="227"/>
      <c r="P70" s="212">
        <f t="shared" si="1"/>
        <v>5</v>
      </c>
      <c r="Q70" s="212">
        <v>64</v>
      </c>
      <c r="R70" s="421" t="s">
        <v>90</v>
      </c>
      <c r="S70" s="240">
        <v>47</v>
      </c>
      <c r="T70" s="168"/>
    </row>
    <row r="71" spans="2:20" ht="14.25">
      <c r="B71" s="214">
        <v>65</v>
      </c>
      <c r="C71" s="614" t="s">
        <v>96</v>
      </c>
      <c r="D71" s="170">
        <v>5</v>
      </c>
      <c r="E71" s="138">
        <v>0</v>
      </c>
      <c r="F71" s="124">
        <v>0</v>
      </c>
      <c r="G71" s="475">
        <v>0</v>
      </c>
      <c r="H71" s="182">
        <v>0</v>
      </c>
      <c r="I71" s="182"/>
      <c r="J71" s="227"/>
      <c r="K71" s="462"/>
      <c r="L71" s="475"/>
      <c r="M71" s="250"/>
      <c r="N71" s="182"/>
      <c r="O71" s="227"/>
      <c r="P71" s="212">
        <f t="shared" ref="P71:P102" si="2">SUM(D71:O71)</f>
        <v>5</v>
      </c>
      <c r="Q71" s="212">
        <v>65</v>
      </c>
      <c r="R71" s="421" t="s">
        <v>148</v>
      </c>
      <c r="S71" s="240">
        <v>45</v>
      </c>
      <c r="T71" s="168"/>
    </row>
    <row r="72" spans="2:20" ht="14.25">
      <c r="B72" s="214">
        <v>66</v>
      </c>
      <c r="C72" s="119" t="s">
        <v>173</v>
      </c>
      <c r="D72" s="170">
        <v>0</v>
      </c>
      <c r="E72" s="138">
        <v>0</v>
      </c>
      <c r="F72" s="124">
        <v>5</v>
      </c>
      <c r="G72" s="475">
        <v>0</v>
      </c>
      <c r="H72" s="182">
        <v>0</v>
      </c>
      <c r="I72" s="182"/>
      <c r="J72" s="227"/>
      <c r="K72" s="462"/>
      <c r="L72" s="475"/>
      <c r="M72" s="250"/>
      <c r="N72" s="182"/>
      <c r="O72" s="227"/>
      <c r="P72" s="212">
        <f t="shared" si="2"/>
        <v>5</v>
      </c>
      <c r="Q72" s="210">
        <v>66</v>
      </c>
      <c r="R72" s="421" t="s">
        <v>89</v>
      </c>
      <c r="S72" s="240">
        <v>45</v>
      </c>
      <c r="T72" s="168"/>
    </row>
    <row r="73" spans="2:20" ht="14.25">
      <c r="B73" s="214">
        <v>67</v>
      </c>
      <c r="C73" s="119" t="s">
        <v>11</v>
      </c>
      <c r="D73" s="170">
        <v>5</v>
      </c>
      <c r="E73" s="138">
        <v>0</v>
      </c>
      <c r="F73" s="124">
        <v>0</v>
      </c>
      <c r="G73" s="475">
        <v>0</v>
      </c>
      <c r="H73" s="182">
        <v>0</v>
      </c>
      <c r="I73" s="182"/>
      <c r="J73" s="227"/>
      <c r="K73" s="462"/>
      <c r="L73" s="475"/>
      <c r="M73" s="250"/>
      <c r="N73" s="182"/>
      <c r="O73" s="227"/>
      <c r="P73" s="212">
        <f t="shared" si="2"/>
        <v>5</v>
      </c>
      <c r="Q73" s="212">
        <v>67</v>
      </c>
      <c r="R73" s="419" t="s">
        <v>83</v>
      </c>
      <c r="S73" s="240">
        <v>44</v>
      </c>
      <c r="T73" s="168"/>
    </row>
    <row r="74" spans="2:20" ht="14.25">
      <c r="B74" s="214">
        <v>68</v>
      </c>
      <c r="C74" s="119" t="s">
        <v>154</v>
      </c>
      <c r="D74" s="170">
        <v>0</v>
      </c>
      <c r="E74" s="138">
        <v>0</v>
      </c>
      <c r="F74" s="124">
        <v>0</v>
      </c>
      <c r="G74" s="475">
        <v>0</v>
      </c>
      <c r="H74" s="182">
        <v>5</v>
      </c>
      <c r="I74" s="182"/>
      <c r="J74" s="227"/>
      <c r="K74" s="462"/>
      <c r="L74" s="475"/>
      <c r="M74" s="250"/>
      <c r="N74" s="182"/>
      <c r="O74" s="227"/>
      <c r="P74" s="212">
        <f t="shared" si="2"/>
        <v>5</v>
      </c>
      <c r="Q74" s="212">
        <v>68</v>
      </c>
      <c r="R74" s="486" t="s">
        <v>130</v>
      </c>
      <c r="S74" s="240">
        <v>42</v>
      </c>
      <c r="T74" s="168"/>
    </row>
    <row r="75" spans="2:20" ht="14.25">
      <c r="B75" s="214">
        <v>69</v>
      </c>
      <c r="C75" s="119" t="s">
        <v>94</v>
      </c>
      <c r="D75" s="170">
        <v>5</v>
      </c>
      <c r="E75" s="138">
        <v>0</v>
      </c>
      <c r="F75" s="124">
        <v>0</v>
      </c>
      <c r="G75" s="475">
        <v>0</v>
      </c>
      <c r="H75" s="182">
        <v>0</v>
      </c>
      <c r="I75" s="182"/>
      <c r="J75" s="227"/>
      <c r="K75" s="462"/>
      <c r="L75" s="475"/>
      <c r="M75" s="250"/>
      <c r="N75" s="182"/>
      <c r="O75" s="227"/>
      <c r="P75" s="212">
        <f t="shared" si="2"/>
        <v>5</v>
      </c>
      <c r="Q75" s="210">
        <v>69</v>
      </c>
      <c r="R75" s="421" t="s">
        <v>56</v>
      </c>
      <c r="S75" s="240">
        <v>40</v>
      </c>
      <c r="T75" s="168"/>
    </row>
    <row r="76" spans="2:20" ht="14.25">
      <c r="B76" s="214">
        <v>70</v>
      </c>
      <c r="C76" s="119" t="s">
        <v>14</v>
      </c>
      <c r="D76" s="170">
        <v>0</v>
      </c>
      <c r="E76" s="138">
        <v>0</v>
      </c>
      <c r="F76" s="124">
        <v>5</v>
      </c>
      <c r="G76" s="475">
        <v>0</v>
      </c>
      <c r="H76" s="182">
        <v>0</v>
      </c>
      <c r="I76" s="182"/>
      <c r="J76" s="227"/>
      <c r="K76" s="462"/>
      <c r="L76" s="475"/>
      <c r="M76" s="250"/>
      <c r="N76" s="182"/>
      <c r="O76" s="227"/>
      <c r="P76" s="212">
        <f t="shared" si="2"/>
        <v>5</v>
      </c>
      <c r="Q76" s="212">
        <v>70</v>
      </c>
      <c r="R76" s="421" t="s">
        <v>95</v>
      </c>
      <c r="S76" s="240">
        <v>39</v>
      </c>
      <c r="T76" s="168"/>
    </row>
    <row r="77" spans="2:20" ht="14.25">
      <c r="B77" s="214">
        <v>71</v>
      </c>
      <c r="C77" s="119" t="s">
        <v>168</v>
      </c>
      <c r="D77" s="449">
        <v>0</v>
      </c>
      <c r="E77" s="138">
        <v>0</v>
      </c>
      <c r="F77" s="124">
        <v>0</v>
      </c>
      <c r="G77" s="475">
        <v>5</v>
      </c>
      <c r="H77" s="182">
        <v>0</v>
      </c>
      <c r="I77" s="182"/>
      <c r="J77" s="227"/>
      <c r="K77" s="463"/>
      <c r="L77" s="449"/>
      <c r="M77" s="191"/>
      <c r="N77" s="121"/>
      <c r="O77" s="227"/>
      <c r="P77" s="212">
        <f t="shared" si="2"/>
        <v>5</v>
      </c>
      <c r="Q77" s="212">
        <v>71</v>
      </c>
      <c r="R77" s="421" t="s">
        <v>131</v>
      </c>
      <c r="S77" s="240">
        <v>37</v>
      </c>
      <c r="T77" s="168"/>
    </row>
    <row r="78" spans="2:20" ht="14.25">
      <c r="B78" s="214">
        <v>72</v>
      </c>
      <c r="C78" s="119" t="s">
        <v>128</v>
      </c>
      <c r="D78" s="170">
        <v>0</v>
      </c>
      <c r="E78" s="138">
        <v>0</v>
      </c>
      <c r="F78" s="124">
        <v>0</v>
      </c>
      <c r="G78" s="475">
        <v>0</v>
      </c>
      <c r="H78" s="182">
        <v>0</v>
      </c>
      <c r="I78" s="182"/>
      <c r="J78" s="227"/>
      <c r="K78" s="462"/>
      <c r="L78" s="475"/>
      <c r="M78" s="250"/>
      <c r="N78" s="182"/>
      <c r="O78" s="227"/>
      <c r="P78" s="212">
        <f t="shared" si="2"/>
        <v>0</v>
      </c>
      <c r="Q78" s="210">
        <v>72</v>
      </c>
      <c r="R78" s="419" t="s">
        <v>149</v>
      </c>
      <c r="S78" s="240">
        <v>35</v>
      </c>
      <c r="T78" s="168"/>
    </row>
    <row r="79" spans="2:20" ht="14.25">
      <c r="B79" s="214">
        <v>73</v>
      </c>
      <c r="C79" s="616" t="s">
        <v>195</v>
      </c>
      <c r="D79" s="449">
        <v>0</v>
      </c>
      <c r="E79" s="138">
        <v>0</v>
      </c>
      <c r="F79" s="124">
        <v>0</v>
      </c>
      <c r="G79" s="475">
        <v>0</v>
      </c>
      <c r="H79" s="182">
        <v>0</v>
      </c>
      <c r="I79" s="182"/>
      <c r="J79" s="273"/>
      <c r="K79" s="476"/>
      <c r="L79" s="475"/>
      <c r="M79" s="250"/>
      <c r="N79" s="182"/>
      <c r="O79" s="227"/>
      <c r="P79" s="212">
        <f t="shared" si="2"/>
        <v>0</v>
      </c>
      <c r="Q79" s="212">
        <v>73</v>
      </c>
      <c r="R79" s="421" t="s">
        <v>153</v>
      </c>
      <c r="S79" s="240">
        <v>35</v>
      </c>
      <c r="T79" s="168"/>
    </row>
    <row r="80" spans="2:20" ht="14.25">
      <c r="B80" s="214">
        <v>74</v>
      </c>
      <c r="C80" s="614" t="s">
        <v>90</v>
      </c>
      <c r="D80" s="170">
        <v>0</v>
      </c>
      <c r="E80" s="138">
        <v>0</v>
      </c>
      <c r="F80" s="124">
        <v>0</v>
      </c>
      <c r="G80" s="475">
        <v>0</v>
      </c>
      <c r="H80" s="182">
        <v>0</v>
      </c>
      <c r="I80" s="182"/>
      <c r="J80" s="227"/>
      <c r="K80" s="461"/>
      <c r="L80" s="475"/>
      <c r="M80" s="250"/>
      <c r="N80" s="182"/>
      <c r="O80" s="227"/>
      <c r="P80" s="212">
        <f t="shared" si="2"/>
        <v>0</v>
      </c>
      <c r="Q80" s="212">
        <v>74</v>
      </c>
      <c r="R80" s="421" t="s">
        <v>312</v>
      </c>
      <c r="S80" s="240">
        <v>35</v>
      </c>
      <c r="T80" s="168"/>
    </row>
    <row r="81" spans="2:20" ht="14.25">
      <c r="B81" s="214">
        <v>75</v>
      </c>
      <c r="C81" s="616" t="s">
        <v>196</v>
      </c>
      <c r="D81" s="170">
        <v>0</v>
      </c>
      <c r="E81" s="138">
        <v>0</v>
      </c>
      <c r="F81" s="124">
        <v>0</v>
      </c>
      <c r="G81" s="475">
        <v>0</v>
      </c>
      <c r="H81" s="182">
        <v>0</v>
      </c>
      <c r="I81" s="182"/>
      <c r="J81" s="227"/>
      <c r="K81" s="462"/>
      <c r="L81" s="475"/>
      <c r="M81" s="250"/>
      <c r="N81" s="182"/>
      <c r="O81" s="227"/>
      <c r="P81" s="212">
        <f t="shared" si="2"/>
        <v>0</v>
      </c>
      <c r="Q81" s="210">
        <v>75</v>
      </c>
      <c r="R81" s="419" t="s">
        <v>46</v>
      </c>
      <c r="S81" s="240">
        <v>34</v>
      </c>
      <c r="T81" s="168"/>
    </row>
    <row r="82" spans="2:20" ht="14.25">
      <c r="B82" s="214">
        <v>76</v>
      </c>
      <c r="C82" s="119" t="s">
        <v>46</v>
      </c>
      <c r="D82" s="170">
        <v>0</v>
      </c>
      <c r="E82" s="138">
        <v>0</v>
      </c>
      <c r="F82" s="124">
        <v>0</v>
      </c>
      <c r="G82" s="475">
        <v>0</v>
      </c>
      <c r="H82" s="182">
        <v>0</v>
      </c>
      <c r="I82" s="182"/>
      <c r="J82" s="227"/>
      <c r="K82" s="462"/>
      <c r="L82" s="475"/>
      <c r="M82" s="250"/>
      <c r="N82" s="182"/>
      <c r="O82" s="227"/>
      <c r="P82" s="212">
        <f t="shared" si="2"/>
        <v>0</v>
      </c>
      <c r="Q82" s="212">
        <v>76</v>
      </c>
      <c r="R82" s="421" t="s">
        <v>134</v>
      </c>
      <c r="S82" s="240">
        <v>33</v>
      </c>
      <c r="T82" s="168"/>
    </row>
    <row r="83" spans="2:20" ht="14.25">
      <c r="B83" s="214">
        <v>77</v>
      </c>
      <c r="C83" s="614" t="s">
        <v>92</v>
      </c>
      <c r="D83" s="170">
        <v>0</v>
      </c>
      <c r="E83" s="138">
        <v>0</v>
      </c>
      <c r="F83" s="124">
        <v>0</v>
      </c>
      <c r="G83" s="475">
        <v>0</v>
      </c>
      <c r="H83" s="182">
        <v>0</v>
      </c>
      <c r="I83" s="182"/>
      <c r="J83" s="227"/>
      <c r="K83" s="462"/>
      <c r="L83" s="475"/>
      <c r="M83" s="250"/>
      <c r="N83" s="182"/>
      <c r="O83" s="227"/>
      <c r="P83" s="212">
        <f t="shared" si="2"/>
        <v>0</v>
      </c>
      <c r="Q83" s="212">
        <v>77</v>
      </c>
      <c r="R83" s="421" t="s">
        <v>177</v>
      </c>
      <c r="S83" s="240">
        <v>33</v>
      </c>
      <c r="T83" s="168"/>
    </row>
    <row r="84" spans="2:20" ht="14.25">
      <c r="B84" s="214">
        <v>78</v>
      </c>
      <c r="C84" s="614" t="s">
        <v>145</v>
      </c>
      <c r="D84" s="448">
        <v>0</v>
      </c>
      <c r="E84" s="138">
        <v>0</v>
      </c>
      <c r="F84" s="124">
        <v>0</v>
      </c>
      <c r="G84" s="475">
        <v>0</v>
      </c>
      <c r="H84" s="182">
        <v>0</v>
      </c>
      <c r="I84" s="182"/>
      <c r="J84" s="273"/>
      <c r="K84" s="460"/>
      <c r="L84" s="482"/>
      <c r="M84" s="470"/>
      <c r="N84" s="182"/>
      <c r="O84" s="227"/>
      <c r="P84" s="212">
        <f t="shared" si="2"/>
        <v>0</v>
      </c>
      <c r="Q84" s="210">
        <v>78</v>
      </c>
      <c r="R84" s="421" t="s">
        <v>135</v>
      </c>
      <c r="S84" s="240">
        <v>33</v>
      </c>
      <c r="T84" s="168"/>
    </row>
    <row r="85" spans="2:20" ht="14.25">
      <c r="B85" s="214">
        <v>79</v>
      </c>
      <c r="C85" s="641" t="s">
        <v>146</v>
      </c>
      <c r="D85" s="170">
        <v>0</v>
      </c>
      <c r="E85" s="138">
        <v>0</v>
      </c>
      <c r="F85" s="140">
        <v>0</v>
      </c>
      <c r="G85" s="475">
        <v>0</v>
      </c>
      <c r="H85" s="182">
        <v>0</v>
      </c>
      <c r="I85" s="182"/>
      <c r="J85" s="227"/>
      <c r="K85" s="462"/>
      <c r="L85" s="475"/>
      <c r="M85" s="250"/>
      <c r="N85" s="182"/>
      <c r="O85" s="227"/>
      <c r="P85" s="212">
        <f t="shared" si="2"/>
        <v>0</v>
      </c>
      <c r="Q85" s="212">
        <v>79</v>
      </c>
      <c r="R85" s="422" t="s">
        <v>155</v>
      </c>
      <c r="S85" s="240">
        <v>30</v>
      </c>
      <c r="T85" s="168"/>
    </row>
    <row r="86" spans="2:20" ht="14.25">
      <c r="B86" s="214">
        <v>80</v>
      </c>
      <c r="C86" s="614" t="s">
        <v>139</v>
      </c>
      <c r="D86" s="170">
        <v>0</v>
      </c>
      <c r="E86" s="138">
        <v>0</v>
      </c>
      <c r="F86" s="124">
        <v>0</v>
      </c>
      <c r="G86" s="475">
        <v>0</v>
      </c>
      <c r="H86" s="182">
        <v>0</v>
      </c>
      <c r="I86" s="182"/>
      <c r="J86" s="227"/>
      <c r="K86" s="462"/>
      <c r="L86" s="475"/>
      <c r="M86" s="250"/>
      <c r="N86" s="182"/>
      <c r="O86" s="227"/>
      <c r="P86" s="212">
        <f t="shared" si="2"/>
        <v>0</v>
      </c>
      <c r="Q86" s="212">
        <v>80</v>
      </c>
      <c r="R86" s="421" t="s">
        <v>136</v>
      </c>
      <c r="S86" s="240">
        <v>30</v>
      </c>
      <c r="T86" s="168"/>
    </row>
    <row r="87" spans="2:20" ht="14.25">
      <c r="B87" s="214">
        <v>81</v>
      </c>
      <c r="C87" s="119" t="s">
        <v>147</v>
      </c>
      <c r="D87" s="170">
        <v>0</v>
      </c>
      <c r="E87" s="138">
        <v>0</v>
      </c>
      <c r="F87" s="124">
        <v>0</v>
      </c>
      <c r="G87" s="475">
        <v>0</v>
      </c>
      <c r="H87" s="182">
        <v>0</v>
      </c>
      <c r="I87" s="182"/>
      <c r="J87" s="227"/>
      <c r="K87" s="462"/>
      <c r="L87" s="475"/>
      <c r="M87" s="250"/>
      <c r="N87" s="182"/>
      <c r="O87" s="227"/>
      <c r="P87" s="212">
        <f t="shared" si="2"/>
        <v>0</v>
      </c>
      <c r="Q87" s="210">
        <v>81</v>
      </c>
      <c r="R87" s="419" t="s">
        <v>137</v>
      </c>
      <c r="S87" s="240">
        <v>30</v>
      </c>
      <c r="T87" s="168"/>
    </row>
    <row r="88" spans="2:20" ht="14.25">
      <c r="B88" s="214">
        <v>82</v>
      </c>
      <c r="C88" s="119" t="s">
        <v>179</v>
      </c>
      <c r="D88" s="448">
        <v>0</v>
      </c>
      <c r="E88" s="138">
        <v>0</v>
      </c>
      <c r="F88" s="466">
        <v>0</v>
      </c>
      <c r="G88" s="475">
        <v>0</v>
      </c>
      <c r="H88" s="182">
        <v>0</v>
      </c>
      <c r="I88" s="182"/>
      <c r="J88" s="273"/>
      <c r="K88" s="476"/>
      <c r="L88" s="475"/>
      <c r="M88" s="250"/>
      <c r="N88" s="182"/>
      <c r="O88" s="227"/>
      <c r="P88" s="212">
        <f t="shared" si="2"/>
        <v>0</v>
      </c>
      <c r="Q88" s="212">
        <v>82</v>
      </c>
      <c r="R88" s="421" t="s">
        <v>45</v>
      </c>
      <c r="S88" s="240">
        <v>30</v>
      </c>
      <c r="T88" s="168"/>
    </row>
    <row r="89" spans="2:20" ht="14.25">
      <c r="B89" s="214">
        <v>83</v>
      </c>
      <c r="C89" s="113" t="s">
        <v>156</v>
      </c>
      <c r="D89" s="170">
        <v>0</v>
      </c>
      <c r="E89" s="138">
        <v>0</v>
      </c>
      <c r="F89" s="124">
        <v>0</v>
      </c>
      <c r="G89" s="475">
        <v>0</v>
      </c>
      <c r="H89" s="182">
        <v>0</v>
      </c>
      <c r="I89" s="182"/>
      <c r="J89" s="227"/>
      <c r="K89" s="462"/>
      <c r="L89" s="475"/>
      <c r="M89" s="250"/>
      <c r="N89" s="182"/>
      <c r="O89" s="227"/>
      <c r="P89" s="212">
        <f t="shared" si="2"/>
        <v>0</v>
      </c>
      <c r="Q89" s="212">
        <v>83</v>
      </c>
      <c r="R89" s="487" t="s">
        <v>142</v>
      </c>
      <c r="S89" s="240">
        <v>30</v>
      </c>
      <c r="T89" s="168"/>
    </row>
    <row r="90" spans="2:20" ht="14.25">
      <c r="B90" s="214">
        <v>84</v>
      </c>
      <c r="C90" s="119" t="s">
        <v>157</v>
      </c>
      <c r="D90" s="170">
        <v>0</v>
      </c>
      <c r="E90" s="138">
        <v>0</v>
      </c>
      <c r="F90" s="124">
        <v>0</v>
      </c>
      <c r="G90" s="475">
        <v>0</v>
      </c>
      <c r="H90" s="182">
        <v>0</v>
      </c>
      <c r="I90" s="182"/>
      <c r="J90" s="227"/>
      <c r="K90" s="462"/>
      <c r="L90" s="475"/>
      <c r="M90" s="250"/>
      <c r="N90" s="182"/>
      <c r="O90" s="227"/>
      <c r="P90" s="212">
        <f t="shared" si="2"/>
        <v>0</v>
      </c>
      <c r="Q90" s="210">
        <v>84</v>
      </c>
      <c r="R90" s="419" t="s">
        <v>152</v>
      </c>
      <c r="S90" s="240">
        <v>30</v>
      </c>
      <c r="T90" s="168"/>
    </row>
    <row r="91" spans="2:20" ht="14.25">
      <c r="B91" s="214">
        <v>85</v>
      </c>
      <c r="C91" s="119" t="s">
        <v>136</v>
      </c>
      <c r="D91" s="170">
        <v>0</v>
      </c>
      <c r="E91" s="138">
        <v>0</v>
      </c>
      <c r="F91" s="140">
        <v>0</v>
      </c>
      <c r="G91" s="475">
        <v>0</v>
      </c>
      <c r="H91" s="182">
        <v>0</v>
      </c>
      <c r="I91" s="182"/>
      <c r="J91" s="227"/>
      <c r="K91" s="462"/>
      <c r="L91" s="475"/>
      <c r="M91" s="250"/>
      <c r="N91" s="182"/>
      <c r="O91" s="227"/>
      <c r="P91" s="212">
        <f t="shared" si="2"/>
        <v>0</v>
      </c>
      <c r="Q91" s="212">
        <v>85</v>
      </c>
      <c r="R91" s="421" t="s">
        <v>47</v>
      </c>
      <c r="S91" s="240">
        <v>30</v>
      </c>
      <c r="T91" s="168"/>
    </row>
    <row r="92" spans="2:20" ht="14.25">
      <c r="B92" s="214">
        <v>86</v>
      </c>
      <c r="C92" s="614" t="s">
        <v>158</v>
      </c>
      <c r="D92" s="170">
        <v>0</v>
      </c>
      <c r="E92" s="138">
        <v>0</v>
      </c>
      <c r="F92" s="124">
        <v>0</v>
      </c>
      <c r="G92" s="475">
        <v>0</v>
      </c>
      <c r="H92" s="182">
        <v>0</v>
      </c>
      <c r="I92" s="182"/>
      <c r="J92" s="227"/>
      <c r="K92" s="462"/>
      <c r="L92" s="475"/>
      <c r="M92" s="250"/>
      <c r="N92" s="182"/>
      <c r="O92" s="227"/>
      <c r="P92" s="212">
        <f t="shared" si="2"/>
        <v>0</v>
      </c>
      <c r="Q92" s="212">
        <v>86</v>
      </c>
      <c r="R92" s="421" t="s">
        <v>139</v>
      </c>
      <c r="S92" s="240">
        <v>28</v>
      </c>
      <c r="T92" s="168"/>
    </row>
    <row r="93" spans="2:20" ht="14.25">
      <c r="B93" s="214">
        <v>87</v>
      </c>
      <c r="C93" s="614" t="s">
        <v>134</v>
      </c>
      <c r="D93" s="170">
        <v>0</v>
      </c>
      <c r="E93" s="138">
        <v>0</v>
      </c>
      <c r="F93" s="124">
        <v>0</v>
      </c>
      <c r="G93" s="475">
        <v>0</v>
      </c>
      <c r="H93" s="182">
        <v>0</v>
      </c>
      <c r="I93" s="182"/>
      <c r="J93" s="227"/>
      <c r="K93" s="461"/>
      <c r="L93" s="475"/>
      <c r="M93" s="250"/>
      <c r="N93" s="182"/>
      <c r="O93" s="227"/>
      <c r="P93" s="212">
        <f t="shared" si="2"/>
        <v>0</v>
      </c>
      <c r="Q93" s="210">
        <v>87</v>
      </c>
      <c r="R93" s="421" t="s">
        <v>157</v>
      </c>
      <c r="S93" s="240">
        <v>28</v>
      </c>
      <c r="T93" s="168"/>
    </row>
    <row r="94" spans="2:20" ht="14.25">
      <c r="B94" s="214">
        <v>88</v>
      </c>
      <c r="C94" s="119" t="s">
        <v>91</v>
      </c>
      <c r="D94" s="450">
        <v>0</v>
      </c>
      <c r="E94" s="138">
        <v>0</v>
      </c>
      <c r="F94" s="124">
        <v>0</v>
      </c>
      <c r="G94" s="475">
        <v>0</v>
      </c>
      <c r="H94" s="182">
        <v>0</v>
      </c>
      <c r="I94" s="182"/>
      <c r="J94" s="429"/>
      <c r="K94" s="477"/>
      <c r="L94" s="475"/>
      <c r="M94" s="250"/>
      <c r="N94" s="182"/>
      <c r="O94" s="227"/>
      <c r="P94" s="212">
        <f t="shared" si="2"/>
        <v>0</v>
      </c>
      <c r="Q94" s="212">
        <v>88</v>
      </c>
      <c r="R94" s="419" t="s">
        <v>176</v>
      </c>
      <c r="S94" s="240">
        <v>27</v>
      </c>
      <c r="T94" s="168"/>
    </row>
    <row r="95" spans="2:20" ht="14.25">
      <c r="B95" s="214">
        <v>89</v>
      </c>
      <c r="C95" s="127" t="s">
        <v>159</v>
      </c>
      <c r="D95" s="170">
        <v>0</v>
      </c>
      <c r="E95" s="138">
        <v>0</v>
      </c>
      <c r="F95" s="124">
        <v>0</v>
      </c>
      <c r="G95" s="475">
        <v>0</v>
      </c>
      <c r="H95" s="182">
        <v>0</v>
      </c>
      <c r="I95" s="182"/>
      <c r="J95" s="227"/>
      <c r="K95" s="462"/>
      <c r="L95" s="475"/>
      <c r="M95" s="250"/>
      <c r="N95" s="182"/>
      <c r="O95" s="227"/>
      <c r="P95" s="212">
        <f t="shared" si="2"/>
        <v>0</v>
      </c>
      <c r="Q95" s="212">
        <v>89</v>
      </c>
      <c r="R95" s="420" t="s">
        <v>138</v>
      </c>
      <c r="S95" s="240">
        <v>26</v>
      </c>
      <c r="T95" s="168"/>
    </row>
    <row r="96" spans="2:20" ht="14.25">
      <c r="B96" s="214">
        <v>90</v>
      </c>
      <c r="C96" s="119" t="s">
        <v>45</v>
      </c>
      <c r="D96" s="170">
        <v>0</v>
      </c>
      <c r="E96" s="138">
        <v>0</v>
      </c>
      <c r="F96" s="124">
        <v>0</v>
      </c>
      <c r="G96" s="475">
        <v>0</v>
      </c>
      <c r="H96" s="182">
        <v>0</v>
      </c>
      <c r="I96" s="182"/>
      <c r="J96" s="227"/>
      <c r="K96" s="462"/>
      <c r="L96" s="475"/>
      <c r="M96" s="250"/>
      <c r="N96" s="182"/>
      <c r="O96" s="227"/>
      <c r="P96" s="212">
        <f t="shared" si="2"/>
        <v>0</v>
      </c>
      <c r="Q96" s="210">
        <v>90</v>
      </c>
      <c r="R96" s="421" t="s">
        <v>88</v>
      </c>
      <c r="S96" s="240">
        <v>26</v>
      </c>
      <c r="T96" s="168"/>
    </row>
    <row r="97" spans="2:20" ht="14.25">
      <c r="B97" s="214">
        <v>91</v>
      </c>
      <c r="C97" s="639" t="s">
        <v>201</v>
      </c>
      <c r="D97" s="170">
        <v>0</v>
      </c>
      <c r="E97" s="138">
        <v>0</v>
      </c>
      <c r="F97" s="124">
        <v>0</v>
      </c>
      <c r="G97" s="475">
        <v>0</v>
      </c>
      <c r="H97" s="182">
        <v>0</v>
      </c>
      <c r="I97" s="182"/>
      <c r="J97" s="227"/>
      <c r="K97" s="463"/>
      <c r="L97" s="475"/>
      <c r="M97" s="250"/>
      <c r="N97" s="182"/>
      <c r="O97" s="227"/>
      <c r="P97" s="212">
        <f t="shared" si="2"/>
        <v>0</v>
      </c>
      <c r="Q97" s="212">
        <v>91</v>
      </c>
      <c r="R97" s="421" t="s">
        <v>141</v>
      </c>
      <c r="S97" s="240">
        <v>25</v>
      </c>
      <c r="T97" s="168"/>
    </row>
    <row r="98" spans="2:20" ht="14.25">
      <c r="B98" s="214">
        <v>92</v>
      </c>
      <c r="C98" s="119" t="s">
        <v>149</v>
      </c>
      <c r="D98" s="170">
        <v>0</v>
      </c>
      <c r="E98" s="138">
        <v>0</v>
      </c>
      <c r="F98" s="124">
        <v>0</v>
      </c>
      <c r="G98" s="475">
        <v>0</v>
      </c>
      <c r="H98" s="182">
        <v>0</v>
      </c>
      <c r="I98" s="182"/>
      <c r="J98" s="227"/>
      <c r="K98" s="462"/>
      <c r="L98" s="475"/>
      <c r="M98" s="250"/>
      <c r="N98" s="182"/>
      <c r="O98" s="227"/>
      <c r="P98" s="212">
        <f t="shared" si="2"/>
        <v>0</v>
      </c>
      <c r="Q98" s="212">
        <v>92</v>
      </c>
      <c r="R98" s="421" t="s">
        <v>164</v>
      </c>
      <c r="S98" s="240">
        <v>25</v>
      </c>
      <c r="T98" s="168"/>
    </row>
    <row r="99" spans="2:20" ht="14.25">
      <c r="B99" s="214">
        <v>93</v>
      </c>
      <c r="C99" s="616" t="s">
        <v>197</v>
      </c>
      <c r="D99" s="448">
        <v>0</v>
      </c>
      <c r="E99" s="138">
        <v>0</v>
      </c>
      <c r="F99" s="124">
        <v>0</v>
      </c>
      <c r="G99" s="475">
        <v>0</v>
      </c>
      <c r="H99" s="182">
        <v>0</v>
      </c>
      <c r="I99" s="182"/>
      <c r="J99" s="273"/>
      <c r="K99" s="476"/>
      <c r="L99" s="475"/>
      <c r="M99" s="250"/>
      <c r="N99" s="182"/>
      <c r="O99" s="227"/>
      <c r="P99" s="212">
        <f t="shared" si="2"/>
        <v>0</v>
      </c>
      <c r="Q99" s="210">
        <v>93</v>
      </c>
      <c r="R99" s="421" t="s">
        <v>42</v>
      </c>
      <c r="S99" s="240">
        <v>25</v>
      </c>
      <c r="T99" s="168"/>
    </row>
    <row r="100" spans="2:20" ht="14.25">
      <c r="B100" s="214">
        <v>94</v>
      </c>
      <c r="C100" s="113" t="s">
        <v>178</v>
      </c>
      <c r="D100" s="112">
        <v>0</v>
      </c>
      <c r="E100" s="138">
        <v>0</v>
      </c>
      <c r="F100" s="124">
        <v>0</v>
      </c>
      <c r="G100" s="475">
        <v>0</v>
      </c>
      <c r="H100" s="182">
        <v>0</v>
      </c>
      <c r="I100" s="182"/>
      <c r="J100" s="227"/>
      <c r="K100" s="462"/>
      <c r="L100" s="475"/>
      <c r="M100" s="250"/>
      <c r="N100" s="182"/>
      <c r="O100" s="227"/>
      <c r="P100" s="212">
        <f t="shared" si="2"/>
        <v>0</v>
      </c>
      <c r="Q100" s="212">
        <v>94</v>
      </c>
      <c r="R100" s="422" t="s">
        <v>173</v>
      </c>
      <c r="S100" s="240">
        <v>25</v>
      </c>
      <c r="T100" s="168"/>
    </row>
    <row r="101" spans="2:20" ht="14.25">
      <c r="B101" s="214">
        <v>95</v>
      </c>
      <c r="C101" s="113" t="s">
        <v>160</v>
      </c>
      <c r="D101" s="170">
        <v>0</v>
      </c>
      <c r="E101" s="138">
        <v>0</v>
      </c>
      <c r="F101" s="124">
        <v>0</v>
      </c>
      <c r="G101" s="475">
        <v>0</v>
      </c>
      <c r="H101" s="182">
        <v>0</v>
      </c>
      <c r="I101" s="182"/>
      <c r="J101" s="227"/>
      <c r="K101" s="462"/>
      <c r="L101" s="475"/>
      <c r="M101" s="250"/>
      <c r="N101" s="182"/>
      <c r="O101" s="227"/>
      <c r="P101" s="212">
        <f t="shared" si="2"/>
        <v>0</v>
      </c>
      <c r="Q101" s="212">
        <v>95</v>
      </c>
      <c r="R101" s="422" t="s">
        <v>175</v>
      </c>
      <c r="S101" s="240">
        <v>22</v>
      </c>
      <c r="T101" s="168"/>
    </row>
    <row r="102" spans="2:20" ht="14.25">
      <c r="B102" s="214">
        <v>96</v>
      </c>
      <c r="C102" s="119" t="s">
        <v>161</v>
      </c>
      <c r="D102" s="170">
        <v>0</v>
      </c>
      <c r="E102" s="138">
        <v>0</v>
      </c>
      <c r="F102" s="140">
        <v>0</v>
      </c>
      <c r="G102" s="475">
        <v>0</v>
      </c>
      <c r="H102" s="182">
        <v>0</v>
      </c>
      <c r="I102" s="182"/>
      <c r="J102" s="227"/>
      <c r="K102" s="462"/>
      <c r="L102" s="475"/>
      <c r="M102" s="250"/>
      <c r="N102" s="182"/>
      <c r="O102" s="227"/>
      <c r="P102" s="212">
        <f t="shared" si="2"/>
        <v>0</v>
      </c>
      <c r="Q102" s="210">
        <v>96</v>
      </c>
      <c r="R102" s="421" t="s">
        <v>171</v>
      </c>
      <c r="S102" s="240">
        <v>22</v>
      </c>
      <c r="T102" s="168"/>
    </row>
    <row r="103" spans="2:20" ht="14.25">
      <c r="B103" s="214">
        <v>97</v>
      </c>
      <c r="C103" s="119" t="s">
        <v>162</v>
      </c>
      <c r="D103" s="170">
        <v>0</v>
      </c>
      <c r="E103" s="138">
        <v>0</v>
      </c>
      <c r="F103" s="140">
        <v>0</v>
      </c>
      <c r="G103" s="475">
        <v>0</v>
      </c>
      <c r="H103" s="182">
        <v>0</v>
      </c>
      <c r="I103" s="182"/>
      <c r="J103" s="227"/>
      <c r="K103" s="462"/>
      <c r="L103" s="475"/>
      <c r="M103" s="250"/>
      <c r="N103" s="182"/>
      <c r="O103" s="227"/>
      <c r="P103" s="212">
        <f t="shared" ref="P103:P133" si="3">SUM(D103:O103)</f>
        <v>0</v>
      </c>
      <c r="Q103" s="212">
        <v>97</v>
      </c>
      <c r="R103" s="421" t="s">
        <v>150</v>
      </c>
      <c r="S103" s="240">
        <v>20</v>
      </c>
      <c r="T103" s="168"/>
    </row>
    <row r="104" spans="2:20" ht="14.25">
      <c r="B104" s="214">
        <v>98</v>
      </c>
      <c r="C104" s="119" t="s">
        <v>142</v>
      </c>
      <c r="D104" s="449">
        <v>0</v>
      </c>
      <c r="E104" s="138">
        <v>0</v>
      </c>
      <c r="F104" s="124">
        <v>0</v>
      </c>
      <c r="G104" s="475">
        <v>0</v>
      </c>
      <c r="H104" s="182">
        <v>0</v>
      </c>
      <c r="I104" s="182"/>
      <c r="J104" s="227"/>
      <c r="K104" s="462"/>
      <c r="L104" s="475"/>
      <c r="M104" s="250"/>
      <c r="N104" s="182"/>
      <c r="O104" s="227"/>
      <c r="P104" s="212">
        <f t="shared" si="3"/>
        <v>0</v>
      </c>
      <c r="Q104" s="212">
        <v>98</v>
      </c>
      <c r="R104" s="421" t="s">
        <v>151</v>
      </c>
      <c r="S104" s="240">
        <v>20</v>
      </c>
      <c r="T104" s="168"/>
    </row>
    <row r="105" spans="2:20" ht="14.25">
      <c r="B105" s="214">
        <v>99</v>
      </c>
      <c r="C105" s="616" t="s">
        <v>441</v>
      </c>
      <c r="D105" s="449">
        <v>0</v>
      </c>
      <c r="E105" s="138">
        <v>0</v>
      </c>
      <c r="F105" s="124">
        <v>0</v>
      </c>
      <c r="G105" s="475">
        <v>0</v>
      </c>
      <c r="H105" s="182">
        <v>0</v>
      </c>
      <c r="I105" s="182"/>
      <c r="J105" s="227"/>
      <c r="K105" s="463"/>
      <c r="L105" s="475"/>
      <c r="M105" s="250"/>
      <c r="N105" s="182"/>
      <c r="O105" s="227"/>
      <c r="P105" s="212">
        <f t="shared" si="3"/>
        <v>0</v>
      </c>
      <c r="Q105" s="210">
        <v>99</v>
      </c>
      <c r="R105" s="419" t="s">
        <v>144</v>
      </c>
      <c r="S105" s="240">
        <v>20</v>
      </c>
      <c r="T105" s="168"/>
    </row>
    <row r="106" spans="2:20" ht="14.25">
      <c r="B106" s="214">
        <v>100</v>
      </c>
      <c r="C106" s="119" t="s">
        <v>125</v>
      </c>
      <c r="D106" s="170">
        <v>0</v>
      </c>
      <c r="E106" s="138">
        <v>0</v>
      </c>
      <c r="F106" s="124">
        <v>0</v>
      </c>
      <c r="G106" s="475">
        <v>0</v>
      </c>
      <c r="H106" s="182">
        <v>0</v>
      </c>
      <c r="I106" s="182"/>
      <c r="J106" s="227"/>
      <c r="K106" s="462"/>
      <c r="L106" s="475"/>
      <c r="M106" s="250"/>
      <c r="N106" s="182"/>
      <c r="O106" s="227"/>
      <c r="P106" s="212">
        <f t="shared" si="3"/>
        <v>0</v>
      </c>
      <c r="Q106" s="212">
        <v>100</v>
      </c>
      <c r="R106" s="419" t="s">
        <v>145</v>
      </c>
      <c r="S106" s="240">
        <v>15</v>
      </c>
      <c r="T106" s="168"/>
    </row>
    <row r="107" spans="2:20" ht="14.25">
      <c r="B107" s="214">
        <v>101</v>
      </c>
      <c r="C107" s="119" t="s">
        <v>130</v>
      </c>
      <c r="D107" s="449">
        <v>0</v>
      </c>
      <c r="E107" s="138">
        <v>0</v>
      </c>
      <c r="F107" s="124">
        <v>0</v>
      </c>
      <c r="G107" s="475">
        <v>0</v>
      </c>
      <c r="H107" s="182">
        <v>0</v>
      </c>
      <c r="I107" s="182"/>
      <c r="J107" s="227"/>
      <c r="K107" s="462"/>
      <c r="L107" s="475"/>
      <c r="M107" s="250"/>
      <c r="N107" s="182"/>
      <c r="O107" s="227"/>
      <c r="P107" s="212">
        <f t="shared" si="3"/>
        <v>0</v>
      </c>
      <c r="Q107" s="212">
        <v>101</v>
      </c>
      <c r="R107" s="421" t="s">
        <v>146</v>
      </c>
      <c r="S107" s="240">
        <v>15</v>
      </c>
      <c r="T107" s="168"/>
    </row>
    <row r="108" spans="2:20" ht="14.25">
      <c r="B108" s="214">
        <v>102</v>
      </c>
      <c r="C108" s="119" t="s">
        <v>193</v>
      </c>
      <c r="D108" s="178">
        <v>0</v>
      </c>
      <c r="E108" s="138">
        <v>0</v>
      </c>
      <c r="F108" s="124">
        <v>0</v>
      </c>
      <c r="G108" s="475">
        <v>0</v>
      </c>
      <c r="H108" s="182">
        <v>0</v>
      </c>
      <c r="I108" s="182"/>
      <c r="J108" s="227"/>
      <c r="K108" s="462"/>
      <c r="L108" s="475"/>
      <c r="M108" s="250"/>
      <c r="N108" s="182"/>
      <c r="O108" s="227"/>
      <c r="P108" s="212">
        <f t="shared" si="3"/>
        <v>0</v>
      </c>
      <c r="Q108" s="210">
        <v>102</v>
      </c>
      <c r="R108" s="423" t="s">
        <v>156</v>
      </c>
      <c r="S108" s="240">
        <v>15</v>
      </c>
      <c r="T108" s="168"/>
    </row>
    <row r="109" spans="2:20" ht="14.25">
      <c r="B109" s="214">
        <v>103</v>
      </c>
      <c r="C109" s="119" t="s">
        <v>143</v>
      </c>
      <c r="D109" s="118">
        <v>0</v>
      </c>
      <c r="E109" s="138">
        <v>0</v>
      </c>
      <c r="F109" s="124">
        <v>0</v>
      </c>
      <c r="G109" s="475">
        <v>0</v>
      </c>
      <c r="H109" s="182">
        <v>0</v>
      </c>
      <c r="I109" s="182"/>
      <c r="J109" s="227"/>
      <c r="K109" s="462"/>
      <c r="L109" s="475"/>
      <c r="M109" s="250"/>
      <c r="N109" s="182"/>
      <c r="O109" s="227"/>
      <c r="P109" s="212">
        <f t="shared" si="3"/>
        <v>0</v>
      </c>
      <c r="Q109" s="212">
        <v>103</v>
      </c>
      <c r="R109" s="421" t="s">
        <v>197</v>
      </c>
      <c r="S109" s="240">
        <v>15</v>
      </c>
      <c r="T109" s="168"/>
    </row>
    <row r="110" spans="2:20" ht="14.25">
      <c r="B110" s="214">
        <v>104</v>
      </c>
      <c r="C110" s="614" t="s">
        <v>163</v>
      </c>
      <c r="D110" s="178">
        <v>0</v>
      </c>
      <c r="E110" s="138">
        <v>0</v>
      </c>
      <c r="F110" s="124">
        <v>0</v>
      </c>
      <c r="G110" s="475">
        <v>0</v>
      </c>
      <c r="H110" s="182">
        <v>0</v>
      </c>
      <c r="I110" s="182"/>
      <c r="J110" s="227"/>
      <c r="K110" s="462"/>
      <c r="L110" s="475"/>
      <c r="M110" s="250"/>
      <c r="N110" s="182"/>
      <c r="O110" s="227"/>
      <c r="P110" s="212">
        <f t="shared" si="3"/>
        <v>0</v>
      </c>
      <c r="Q110" s="212">
        <v>104</v>
      </c>
      <c r="R110" s="419" t="s">
        <v>162</v>
      </c>
      <c r="S110" s="240">
        <v>15</v>
      </c>
      <c r="T110" s="168"/>
    </row>
    <row r="111" spans="2:20" ht="14.25">
      <c r="B111" s="214">
        <v>105</v>
      </c>
      <c r="C111" s="614" t="s">
        <v>176</v>
      </c>
      <c r="D111" s="118">
        <v>0</v>
      </c>
      <c r="E111" s="138">
        <v>0</v>
      </c>
      <c r="F111" s="124">
        <v>0</v>
      </c>
      <c r="G111" s="475">
        <v>0</v>
      </c>
      <c r="H111" s="182">
        <v>0</v>
      </c>
      <c r="I111" s="182"/>
      <c r="J111" s="227"/>
      <c r="K111" s="462"/>
      <c r="L111" s="475"/>
      <c r="M111" s="250"/>
      <c r="N111" s="182"/>
      <c r="O111" s="227"/>
      <c r="P111" s="212">
        <f t="shared" si="3"/>
        <v>0</v>
      </c>
      <c r="Q111" s="210">
        <v>105</v>
      </c>
      <c r="R111" s="423" t="s">
        <v>168</v>
      </c>
      <c r="S111" s="240">
        <v>15</v>
      </c>
      <c r="T111" s="168"/>
    </row>
    <row r="112" spans="2:20" ht="14.25">
      <c r="B112" s="214">
        <v>106</v>
      </c>
      <c r="C112" s="186" t="s">
        <v>42</v>
      </c>
      <c r="D112" s="118">
        <v>0</v>
      </c>
      <c r="E112" s="138">
        <v>0</v>
      </c>
      <c r="F112" s="124">
        <v>0</v>
      </c>
      <c r="G112" s="475">
        <v>0</v>
      </c>
      <c r="H112" s="182">
        <v>0</v>
      </c>
      <c r="I112" s="182"/>
      <c r="J112" s="227"/>
      <c r="K112" s="462"/>
      <c r="L112" s="475"/>
      <c r="M112" s="250"/>
      <c r="N112" s="182"/>
      <c r="O112" s="227"/>
      <c r="P112" s="212">
        <f t="shared" si="3"/>
        <v>0</v>
      </c>
      <c r="Q112" s="212">
        <v>106</v>
      </c>
      <c r="R112" s="421" t="s">
        <v>384</v>
      </c>
      <c r="S112" s="240">
        <v>12</v>
      </c>
      <c r="T112" s="168"/>
    </row>
    <row r="113" spans="2:20" ht="14.25">
      <c r="B113" s="214">
        <v>107</v>
      </c>
      <c r="C113" s="119" t="s">
        <v>165</v>
      </c>
      <c r="D113" s="118">
        <v>0</v>
      </c>
      <c r="E113" s="138">
        <v>0</v>
      </c>
      <c r="F113" s="124">
        <v>0</v>
      </c>
      <c r="G113" s="475">
        <v>0</v>
      </c>
      <c r="H113" s="182">
        <v>0</v>
      </c>
      <c r="I113" s="182"/>
      <c r="J113" s="227"/>
      <c r="K113" s="462"/>
      <c r="L113" s="475"/>
      <c r="M113" s="250"/>
      <c r="N113" s="182"/>
      <c r="O113" s="227"/>
      <c r="P113" s="212">
        <f t="shared" si="3"/>
        <v>0</v>
      </c>
      <c r="Q113" s="212">
        <v>107</v>
      </c>
      <c r="R113" s="419" t="s">
        <v>200</v>
      </c>
      <c r="S113" s="240">
        <v>10</v>
      </c>
      <c r="T113" s="168"/>
    </row>
    <row r="114" spans="2:20" ht="14.25">
      <c r="B114" s="214">
        <v>108</v>
      </c>
      <c r="C114" s="639" t="s">
        <v>202</v>
      </c>
      <c r="D114" s="178">
        <v>0</v>
      </c>
      <c r="E114" s="138">
        <v>0</v>
      </c>
      <c r="F114" s="124">
        <v>0</v>
      </c>
      <c r="G114" s="475">
        <v>0</v>
      </c>
      <c r="H114" s="182">
        <v>0</v>
      </c>
      <c r="I114" s="182"/>
      <c r="J114" s="227"/>
      <c r="K114" s="462"/>
      <c r="L114" s="475"/>
      <c r="M114" s="250"/>
      <c r="N114" s="182"/>
      <c r="O114" s="227"/>
      <c r="P114" s="212">
        <f t="shared" si="3"/>
        <v>0</v>
      </c>
      <c r="Q114" s="210">
        <v>108</v>
      </c>
      <c r="R114" s="421" t="s">
        <v>196</v>
      </c>
      <c r="S114" s="240">
        <v>10</v>
      </c>
      <c r="T114" s="168"/>
    </row>
    <row r="115" spans="2:20" ht="14.25">
      <c r="B115" s="214">
        <v>109</v>
      </c>
      <c r="C115" s="127" t="s">
        <v>151</v>
      </c>
      <c r="D115" s="430">
        <v>0</v>
      </c>
      <c r="E115" s="138">
        <v>0</v>
      </c>
      <c r="F115" s="124">
        <v>0</v>
      </c>
      <c r="G115" s="475">
        <v>0</v>
      </c>
      <c r="H115" s="182">
        <v>0</v>
      </c>
      <c r="I115" s="182"/>
      <c r="J115" s="429"/>
      <c r="K115" s="477"/>
      <c r="L115" s="475"/>
      <c r="M115" s="250"/>
      <c r="N115" s="182"/>
      <c r="O115" s="227"/>
      <c r="P115" s="212">
        <f t="shared" si="3"/>
        <v>0</v>
      </c>
      <c r="Q115" s="212">
        <v>109</v>
      </c>
      <c r="R115" s="420" t="s">
        <v>147</v>
      </c>
      <c r="S115" s="240">
        <v>10</v>
      </c>
      <c r="T115" s="168"/>
    </row>
    <row r="116" spans="2:20" ht="14.25">
      <c r="B116" s="214">
        <v>110</v>
      </c>
      <c r="C116" s="127" t="s">
        <v>152</v>
      </c>
      <c r="D116" s="659">
        <v>0</v>
      </c>
      <c r="E116" s="138">
        <v>0</v>
      </c>
      <c r="F116" s="360">
        <v>0</v>
      </c>
      <c r="G116" s="475">
        <v>0</v>
      </c>
      <c r="H116" s="182">
        <v>0</v>
      </c>
      <c r="I116" s="182"/>
      <c r="J116" s="429"/>
      <c r="K116" s="477"/>
      <c r="L116" s="475"/>
      <c r="M116" s="250"/>
      <c r="N116" s="182"/>
      <c r="O116" s="227"/>
      <c r="P116" s="212">
        <f t="shared" si="3"/>
        <v>0</v>
      </c>
      <c r="Q116" s="212">
        <v>110</v>
      </c>
      <c r="R116" s="420" t="s">
        <v>158</v>
      </c>
      <c r="S116" s="240">
        <v>10</v>
      </c>
      <c r="T116" s="168"/>
    </row>
    <row r="117" spans="2:20" ht="14.25">
      <c r="B117" s="214">
        <v>111</v>
      </c>
      <c r="C117" s="127" t="s">
        <v>54</v>
      </c>
      <c r="D117" s="430">
        <v>0</v>
      </c>
      <c r="E117" s="138">
        <v>0</v>
      </c>
      <c r="F117" s="360">
        <v>0</v>
      </c>
      <c r="G117" s="475">
        <v>0</v>
      </c>
      <c r="H117" s="182">
        <v>0</v>
      </c>
      <c r="I117" s="182"/>
      <c r="J117" s="429"/>
      <c r="K117" s="477"/>
      <c r="L117" s="475"/>
      <c r="M117" s="250"/>
      <c r="N117" s="182"/>
      <c r="O117" s="227"/>
      <c r="P117" s="212">
        <f t="shared" si="3"/>
        <v>0</v>
      </c>
      <c r="Q117" s="210">
        <v>111</v>
      </c>
      <c r="R117" s="420" t="s">
        <v>159</v>
      </c>
      <c r="S117" s="240">
        <v>10</v>
      </c>
      <c r="T117" s="168"/>
    </row>
    <row r="118" spans="2:20" ht="14.25">
      <c r="B118" s="214">
        <v>112</v>
      </c>
      <c r="C118" s="127" t="s">
        <v>144</v>
      </c>
      <c r="D118" s="430">
        <v>0</v>
      </c>
      <c r="E118" s="138">
        <v>0</v>
      </c>
      <c r="F118" s="360">
        <v>0</v>
      </c>
      <c r="G118" s="475">
        <v>0</v>
      </c>
      <c r="H118" s="182">
        <v>0</v>
      </c>
      <c r="I118" s="182"/>
      <c r="J118" s="429"/>
      <c r="K118" s="477"/>
      <c r="L118" s="475"/>
      <c r="M118" s="250"/>
      <c r="N118" s="182"/>
      <c r="O118" s="227"/>
      <c r="P118" s="212">
        <f t="shared" si="3"/>
        <v>0</v>
      </c>
      <c r="Q118" s="212">
        <v>112</v>
      </c>
      <c r="R118" s="420" t="s">
        <v>178</v>
      </c>
      <c r="S118" s="240">
        <v>10</v>
      </c>
      <c r="T118" s="168"/>
    </row>
    <row r="119" spans="2:20" ht="14.25">
      <c r="B119" s="214">
        <v>113</v>
      </c>
      <c r="C119" s="127" t="s">
        <v>99</v>
      </c>
      <c r="D119" s="430">
        <v>0</v>
      </c>
      <c r="E119" s="138">
        <v>0</v>
      </c>
      <c r="F119" s="360">
        <v>0</v>
      </c>
      <c r="G119" s="475">
        <v>0</v>
      </c>
      <c r="H119" s="182">
        <v>0</v>
      </c>
      <c r="I119" s="182"/>
      <c r="J119" s="429"/>
      <c r="K119" s="477"/>
      <c r="L119" s="475"/>
      <c r="M119" s="250"/>
      <c r="N119" s="182"/>
      <c r="O119" s="227"/>
      <c r="P119" s="212">
        <f t="shared" si="3"/>
        <v>0</v>
      </c>
      <c r="Q119" s="212">
        <v>113</v>
      </c>
      <c r="R119" s="420" t="s">
        <v>160</v>
      </c>
      <c r="S119" s="240">
        <v>10</v>
      </c>
      <c r="T119" s="168"/>
    </row>
    <row r="120" spans="2:20" ht="14.25">
      <c r="B120" s="214">
        <v>114</v>
      </c>
      <c r="C120" s="640" t="s">
        <v>198</v>
      </c>
      <c r="D120" s="659">
        <v>0</v>
      </c>
      <c r="E120" s="138">
        <v>0</v>
      </c>
      <c r="F120" s="360">
        <v>0</v>
      </c>
      <c r="G120" s="475">
        <v>0</v>
      </c>
      <c r="H120" s="182">
        <v>0</v>
      </c>
      <c r="I120" s="182"/>
      <c r="J120" s="429"/>
      <c r="K120" s="477"/>
      <c r="L120" s="475"/>
      <c r="M120" s="250"/>
      <c r="N120" s="182"/>
      <c r="O120" s="227"/>
      <c r="P120" s="212">
        <f t="shared" si="3"/>
        <v>0</v>
      </c>
      <c r="Q120" s="210">
        <v>114</v>
      </c>
      <c r="R120" s="420" t="s">
        <v>161</v>
      </c>
      <c r="S120" s="240">
        <v>10</v>
      </c>
      <c r="T120" s="168"/>
    </row>
    <row r="121" spans="2:20" ht="14.25">
      <c r="B121" s="214">
        <v>115</v>
      </c>
      <c r="C121" s="615" t="s">
        <v>126</v>
      </c>
      <c r="D121" s="170">
        <v>0</v>
      </c>
      <c r="E121" s="138">
        <v>0</v>
      </c>
      <c r="F121" s="124">
        <v>0</v>
      </c>
      <c r="G121" s="475">
        <v>0</v>
      </c>
      <c r="H121" s="182">
        <v>0</v>
      </c>
      <c r="I121" s="182"/>
      <c r="J121" s="429"/>
      <c r="K121" s="477"/>
      <c r="L121" s="475"/>
      <c r="M121" s="250"/>
      <c r="N121" s="182"/>
      <c r="O121" s="227"/>
      <c r="P121" s="212">
        <f t="shared" si="3"/>
        <v>0</v>
      </c>
      <c r="Q121" s="212">
        <v>115</v>
      </c>
      <c r="R121" s="420" t="s">
        <v>165</v>
      </c>
      <c r="S121" s="240">
        <v>10</v>
      </c>
      <c r="T121" s="168"/>
    </row>
    <row r="122" spans="2:20" ht="14.25">
      <c r="B122" s="214">
        <v>116</v>
      </c>
      <c r="C122" s="125" t="s">
        <v>131</v>
      </c>
      <c r="D122" s="170">
        <v>0</v>
      </c>
      <c r="E122" s="138">
        <v>0</v>
      </c>
      <c r="F122" s="124">
        <v>0</v>
      </c>
      <c r="G122" s="475">
        <v>0</v>
      </c>
      <c r="H122" s="182">
        <v>0</v>
      </c>
      <c r="I122" s="182"/>
      <c r="J122" s="227"/>
      <c r="K122" s="462"/>
      <c r="L122" s="475"/>
      <c r="M122" s="250"/>
      <c r="N122" s="182"/>
      <c r="O122" s="227"/>
      <c r="P122" s="212">
        <f t="shared" si="3"/>
        <v>0</v>
      </c>
      <c r="Q122" s="212">
        <v>116</v>
      </c>
      <c r="R122" s="423" t="s">
        <v>167</v>
      </c>
      <c r="S122" s="240">
        <v>10</v>
      </c>
      <c r="T122" s="168"/>
    </row>
    <row r="123" spans="2:20" ht="14.25">
      <c r="B123" s="214">
        <v>117</v>
      </c>
      <c r="C123" s="644" t="s">
        <v>153</v>
      </c>
      <c r="D123" s="170">
        <v>0</v>
      </c>
      <c r="E123" s="138">
        <v>0</v>
      </c>
      <c r="F123" s="124">
        <v>0</v>
      </c>
      <c r="G123" s="475">
        <v>0</v>
      </c>
      <c r="H123" s="182">
        <v>0</v>
      </c>
      <c r="I123" s="182"/>
      <c r="J123" s="227"/>
      <c r="K123" s="462"/>
      <c r="L123" s="475"/>
      <c r="M123" s="250"/>
      <c r="N123" s="182"/>
      <c r="O123" s="227"/>
      <c r="P123" s="212">
        <f t="shared" si="3"/>
        <v>0</v>
      </c>
      <c r="Q123" s="210">
        <v>117</v>
      </c>
      <c r="R123" s="423" t="s">
        <v>73</v>
      </c>
      <c r="S123" s="240">
        <v>10</v>
      </c>
    </row>
    <row r="124" spans="2:20" ht="14.25">
      <c r="B124" s="214">
        <v>118</v>
      </c>
      <c r="C124" s="643" t="s">
        <v>93</v>
      </c>
      <c r="D124" s="449">
        <v>0</v>
      </c>
      <c r="E124" s="138">
        <v>0</v>
      </c>
      <c r="F124" s="124">
        <v>0</v>
      </c>
      <c r="G124" s="475">
        <v>0</v>
      </c>
      <c r="H124" s="182">
        <v>0</v>
      </c>
      <c r="I124" s="182"/>
      <c r="J124" s="227"/>
      <c r="K124" s="462"/>
      <c r="L124" s="475"/>
      <c r="M124" s="250"/>
      <c r="N124" s="182"/>
      <c r="O124" s="227"/>
      <c r="P124" s="212">
        <f t="shared" si="3"/>
        <v>0</v>
      </c>
      <c r="Q124" s="212">
        <v>118</v>
      </c>
      <c r="R124" s="421" t="s">
        <v>195</v>
      </c>
      <c r="S124" s="240">
        <v>5</v>
      </c>
    </row>
    <row r="125" spans="2:20" ht="14.25">
      <c r="B125" s="214">
        <v>119</v>
      </c>
      <c r="C125" s="643" t="s">
        <v>135</v>
      </c>
      <c r="D125" s="170">
        <v>0</v>
      </c>
      <c r="E125" s="138">
        <v>0</v>
      </c>
      <c r="F125" s="124">
        <v>0</v>
      </c>
      <c r="G125" s="475">
        <v>0</v>
      </c>
      <c r="H125" s="182">
        <v>0</v>
      </c>
      <c r="I125" s="182"/>
      <c r="J125" s="227"/>
      <c r="K125" s="462"/>
      <c r="L125" s="475"/>
      <c r="M125" s="250"/>
      <c r="N125" s="182"/>
      <c r="O125" s="227"/>
      <c r="P125" s="212">
        <f t="shared" si="3"/>
        <v>0</v>
      </c>
      <c r="Q125" s="212">
        <v>119</v>
      </c>
      <c r="R125" s="424" t="s">
        <v>179</v>
      </c>
      <c r="S125" s="240">
        <v>5</v>
      </c>
    </row>
    <row r="126" spans="2:20" ht="14.25">
      <c r="B126" s="214">
        <v>120</v>
      </c>
      <c r="C126" s="644" t="s">
        <v>88</v>
      </c>
      <c r="D126" s="170">
        <v>0</v>
      </c>
      <c r="E126" s="138">
        <v>0</v>
      </c>
      <c r="F126" s="140">
        <v>0</v>
      </c>
      <c r="G126" s="475">
        <v>0</v>
      </c>
      <c r="H126" s="182">
        <v>0</v>
      </c>
      <c r="I126" s="182"/>
      <c r="J126" s="227"/>
      <c r="K126" s="462"/>
      <c r="L126" s="475"/>
      <c r="M126" s="250"/>
      <c r="N126" s="182"/>
      <c r="O126" s="227"/>
      <c r="P126" s="212">
        <f t="shared" si="3"/>
        <v>0</v>
      </c>
      <c r="Q126" s="210">
        <v>120</v>
      </c>
      <c r="R126" s="421" t="s">
        <v>201</v>
      </c>
      <c r="S126" s="240">
        <v>5</v>
      </c>
    </row>
    <row r="127" spans="2:20" ht="14.25">
      <c r="B127" s="214">
        <v>121</v>
      </c>
      <c r="C127" s="643" t="s">
        <v>95</v>
      </c>
      <c r="D127" s="449">
        <v>0</v>
      </c>
      <c r="E127" s="138">
        <v>0</v>
      </c>
      <c r="F127" s="124">
        <v>0</v>
      </c>
      <c r="G127" s="475">
        <v>0</v>
      </c>
      <c r="H127" s="182">
        <v>0</v>
      </c>
      <c r="I127" s="182"/>
      <c r="J127" s="227"/>
      <c r="K127" s="462"/>
      <c r="L127" s="475"/>
      <c r="M127" s="250"/>
      <c r="N127" s="182"/>
      <c r="O127" s="227"/>
      <c r="P127" s="212">
        <f t="shared" si="3"/>
        <v>0</v>
      </c>
      <c r="Q127" s="212">
        <v>121</v>
      </c>
      <c r="R127" s="419" t="s">
        <v>441</v>
      </c>
      <c r="S127" s="240">
        <v>5</v>
      </c>
    </row>
    <row r="128" spans="2:20" ht="14.25">
      <c r="B128" s="214">
        <v>122</v>
      </c>
      <c r="C128" s="643" t="s">
        <v>52</v>
      </c>
      <c r="D128" s="170">
        <v>0</v>
      </c>
      <c r="E128" s="138">
        <v>0</v>
      </c>
      <c r="F128" s="124">
        <v>0</v>
      </c>
      <c r="G128" s="475">
        <v>0</v>
      </c>
      <c r="H128" s="182">
        <v>0</v>
      </c>
      <c r="I128" s="182"/>
      <c r="J128" s="227"/>
      <c r="K128" s="462"/>
      <c r="L128" s="475"/>
      <c r="M128" s="250"/>
      <c r="N128" s="182"/>
      <c r="O128" s="227"/>
      <c r="P128" s="212">
        <f t="shared" si="3"/>
        <v>0</v>
      </c>
      <c r="Q128" s="212">
        <v>122</v>
      </c>
      <c r="R128" s="424" t="s">
        <v>425</v>
      </c>
      <c r="S128" s="240">
        <v>5</v>
      </c>
    </row>
    <row r="129" spans="2:19" ht="14.25">
      <c r="B129" s="214">
        <v>123</v>
      </c>
      <c r="C129" s="643" t="s">
        <v>89</v>
      </c>
      <c r="D129" s="170">
        <v>0</v>
      </c>
      <c r="E129" s="138">
        <v>0</v>
      </c>
      <c r="F129" s="124">
        <v>0</v>
      </c>
      <c r="G129" s="475">
        <v>0</v>
      </c>
      <c r="H129" s="182">
        <v>0</v>
      </c>
      <c r="I129" s="182"/>
      <c r="J129" s="227"/>
      <c r="K129" s="462"/>
      <c r="L129" s="475"/>
      <c r="M129" s="250"/>
      <c r="N129" s="182"/>
      <c r="O129" s="227"/>
      <c r="P129" s="212">
        <f t="shared" si="3"/>
        <v>0</v>
      </c>
      <c r="Q129" s="210">
        <v>123</v>
      </c>
      <c r="R129" s="423" t="s">
        <v>193</v>
      </c>
      <c r="S129" s="240">
        <v>5</v>
      </c>
    </row>
    <row r="130" spans="2:19" ht="14.25">
      <c r="B130" s="214">
        <v>124</v>
      </c>
      <c r="C130" s="643" t="s">
        <v>166</v>
      </c>
      <c r="D130" s="170">
        <v>0</v>
      </c>
      <c r="E130" s="138">
        <v>0</v>
      </c>
      <c r="F130" s="124">
        <v>0</v>
      </c>
      <c r="G130" s="475">
        <v>0</v>
      </c>
      <c r="H130" s="182">
        <v>0</v>
      </c>
      <c r="I130" s="182"/>
      <c r="J130" s="182"/>
      <c r="K130" s="462"/>
      <c r="L130" s="475"/>
      <c r="M130" s="250"/>
      <c r="N130" s="182"/>
      <c r="O130" s="227"/>
      <c r="P130" s="212">
        <f t="shared" si="3"/>
        <v>0</v>
      </c>
      <c r="Q130" s="212">
        <v>124</v>
      </c>
      <c r="R130" s="454" t="s">
        <v>163</v>
      </c>
      <c r="S130" s="240">
        <v>5</v>
      </c>
    </row>
    <row r="131" spans="2:19" ht="14.25">
      <c r="B131" s="214">
        <v>125</v>
      </c>
      <c r="C131" s="644" t="s">
        <v>101</v>
      </c>
      <c r="D131" s="450">
        <v>0</v>
      </c>
      <c r="E131" s="143">
        <v>0</v>
      </c>
      <c r="F131" s="360">
        <v>0</v>
      </c>
      <c r="G131" s="653">
        <v>0</v>
      </c>
      <c r="H131" s="654">
        <v>0</v>
      </c>
      <c r="I131" s="654"/>
      <c r="J131" s="654"/>
      <c r="K131" s="477"/>
      <c r="L131" s="653"/>
      <c r="M131" s="660"/>
      <c r="N131" s="654"/>
      <c r="O131" s="429"/>
      <c r="P131" s="213">
        <f t="shared" si="3"/>
        <v>0</v>
      </c>
      <c r="Q131" s="655">
        <v>125</v>
      </c>
      <c r="R131" s="656" t="s">
        <v>202</v>
      </c>
      <c r="S131" s="657">
        <v>5</v>
      </c>
    </row>
    <row r="132" spans="2:19" ht="14.25">
      <c r="B132" s="118">
        <v>126</v>
      </c>
      <c r="C132" s="225" t="s">
        <v>167</v>
      </c>
      <c r="D132" s="192">
        <v>0</v>
      </c>
      <c r="E132" s="138">
        <v>0</v>
      </c>
      <c r="F132" s="124">
        <v>0</v>
      </c>
      <c r="G132" s="475">
        <v>0</v>
      </c>
      <c r="H132" s="182">
        <v>0</v>
      </c>
      <c r="I132" s="182"/>
      <c r="J132" s="182"/>
      <c r="K132" s="462"/>
      <c r="L132" s="191"/>
      <c r="M132" s="121"/>
      <c r="N132" s="121"/>
      <c r="O132" s="182"/>
      <c r="P132" s="213">
        <f t="shared" si="3"/>
        <v>0</v>
      </c>
      <c r="Q132" s="212">
        <v>126</v>
      </c>
      <c r="R132" s="494" t="s">
        <v>198</v>
      </c>
      <c r="S132" s="369">
        <v>5</v>
      </c>
    </row>
    <row r="133" spans="2:19" ht="15" thickBot="1">
      <c r="B133" s="617">
        <v>127</v>
      </c>
      <c r="C133" s="255" t="s">
        <v>73</v>
      </c>
      <c r="D133" s="619">
        <v>0</v>
      </c>
      <c r="E133" s="223">
        <v>0</v>
      </c>
      <c r="F133" s="226">
        <v>0</v>
      </c>
      <c r="G133" s="495">
        <v>0</v>
      </c>
      <c r="H133" s="223">
        <v>0</v>
      </c>
      <c r="I133" s="661"/>
      <c r="J133" s="661"/>
      <c r="K133" s="663"/>
      <c r="L133" s="488"/>
      <c r="M133" s="661"/>
      <c r="N133" s="661"/>
      <c r="O133" s="661"/>
      <c r="P133" s="493">
        <f t="shared" si="3"/>
        <v>0</v>
      </c>
      <c r="Q133" s="456">
        <v>127</v>
      </c>
      <c r="R133" s="662" t="s">
        <v>166</v>
      </c>
      <c r="S133" s="489">
        <v>5</v>
      </c>
    </row>
    <row r="134" spans="2:19" ht="13.5" thickTop="1"/>
  </sheetData>
  <sortState ref="C9:P133">
    <sortCondition descending="1" ref="P7:P133"/>
    <sortCondition ref="C7:C133"/>
  </sortState>
  <mergeCells count="11">
    <mergeCell ref="S4:S5"/>
    <mergeCell ref="B3:P3"/>
    <mergeCell ref="Q3:S3"/>
    <mergeCell ref="B4:B6"/>
    <mergeCell ref="C4:C6"/>
    <mergeCell ref="D4:F4"/>
    <mergeCell ref="G4:K4"/>
    <mergeCell ref="L4:O4"/>
    <mergeCell ref="P4:P5"/>
    <mergeCell ref="Q4:Q6"/>
    <mergeCell ref="R4:R6"/>
  </mergeCells>
  <pageMargins left="0.59055118110236227" right="0" top="0" bottom="0" header="0.31496062992125984" footer="0.31496062992125984"/>
  <pageSetup paperSize="9" scale="2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Q34"/>
  <sheetViews>
    <sheetView topLeftCell="A13" workbookViewId="0">
      <selection activeCell="F20" sqref="F20"/>
    </sheetView>
  </sheetViews>
  <sheetFormatPr defaultRowHeight="12.75"/>
  <sheetData>
    <row r="34" spans="17:17">
      <c r="Q34" s="350" t="s">
        <v>310</v>
      </c>
    </row>
  </sheetData>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90"/>
  <sheetViews>
    <sheetView topLeftCell="A33" zoomScaleNormal="100" workbookViewId="0">
      <selection activeCell="N50" sqref="N50"/>
    </sheetView>
  </sheetViews>
  <sheetFormatPr defaultRowHeight="12.75"/>
  <cols>
    <col min="3" max="3" width="2.140625" customWidth="1"/>
    <col min="4" max="4" width="6" customWidth="1"/>
    <col min="5" max="5" width="29.5703125" customWidth="1"/>
    <col min="6" max="6" width="35.28515625" bestFit="1" customWidth="1"/>
    <col min="7" max="7" width="18" bestFit="1" customWidth="1"/>
    <col min="8" max="8" width="15.28515625" bestFit="1" customWidth="1"/>
    <col min="9" max="9" width="37.42578125" customWidth="1"/>
    <col min="10" max="10" width="20.28515625" customWidth="1"/>
    <col min="11" max="11" width="2.5703125" customWidth="1"/>
  </cols>
  <sheetData>
    <row r="1" spans="3:11" ht="13.5" thickBot="1"/>
    <row r="2" spans="3:11" ht="14.25" thickTop="1" thickBot="1">
      <c r="C2" s="280"/>
      <c r="D2" s="281"/>
      <c r="E2" s="281"/>
      <c r="F2" s="281"/>
      <c r="G2" s="281"/>
      <c r="H2" s="282"/>
      <c r="I2" s="281"/>
      <c r="J2" s="281"/>
      <c r="K2" s="283"/>
    </row>
    <row r="3" spans="3:11">
      <c r="C3" s="284"/>
      <c r="D3" s="347"/>
      <c r="E3" s="348"/>
      <c r="F3" s="348"/>
      <c r="G3" s="348"/>
      <c r="H3" s="380"/>
      <c r="I3" s="348"/>
      <c r="J3" s="349"/>
      <c r="K3" s="285"/>
    </row>
    <row r="4" spans="3:11">
      <c r="C4" s="284"/>
      <c r="D4" s="765" t="s">
        <v>358</v>
      </c>
      <c r="E4" s="766"/>
      <c r="F4" s="766"/>
      <c r="G4" s="766"/>
      <c r="H4" s="766"/>
      <c r="I4" s="766"/>
      <c r="J4" s="767"/>
      <c r="K4" s="285"/>
    </row>
    <row r="5" spans="3:11" ht="43.5" customHeight="1">
      <c r="C5" s="284"/>
      <c r="D5" s="768"/>
      <c r="E5" s="766"/>
      <c r="F5" s="766"/>
      <c r="G5" s="766"/>
      <c r="H5" s="766"/>
      <c r="I5" s="766"/>
      <c r="J5" s="767"/>
      <c r="K5" s="285"/>
    </row>
    <row r="6" spans="3:11" ht="13.5" thickBot="1">
      <c r="C6" s="284"/>
      <c r="D6" s="769"/>
      <c r="E6" s="770"/>
      <c r="F6" s="770"/>
      <c r="G6" s="770"/>
      <c r="H6" s="770"/>
      <c r="I6" s="770"/>
      <c r="J6" s="771"/>
      <c r="K6" s="285"/>
    </row>
    <row r="7" spans="3:11" ht="28.5" thickBot="1">
      <c r="C7" s="284"/>
      <c r="D7" s="772" t="s">
        <v>357</v>
      </c>
      <c r="E7" s="773"/>
      <c r="F7" s="773"/>
      <c r="G7" s="773"/>
      <c r="H7" s="773"/>
      <c r="I7" s="773"/>
      <c r="J7" s="774"/>
      <c r="K7" s="285"/>
    </row>
    <row r="8" spans="3:11" ht="24" thickBot="1">
      <c r="C8" s="284"/>
      <c r="D8" s="286" t="s">
        <v>223</v>
      </c>
      <c r="E8" s="409" t="s">
        <v>8</v>
      </c>
      <c r="F8" s="410" t="s">
        <v>224</v>
      </c>
      <c r="G8" s="410" t="s">
        <v>225</v>
      </c>
      <c r="H8" s="411" t="s">
        <v>226</v>
      </c>
      <c r="I8" s="412" t="s">
        <v>227</v>
      </c>
      <c r="J8" s="413" t="s">
        <v>228</v>
      </c>
      <c r="K8" s="285"/>
    </row>
    <row r="9" spans="3:11" ht="18">
      <c r="C9" s="284"/>
      <c r="D9" s="287">
        <v>1</v>
      </c>
      <c r="E9" s="288" t="s">
        <v>229</v>
      </c>
      <c r="F9" s="289" t="s">
        <v>230</v>
      </c>
      <c r="G9" s="290" t="s">
        <v>231</v>
      </c>
      <c r="H9" s="290" t="s">
        <v>232</v>
      </c>
      <c r="I9" s="398" t="s">
        <v>233</v>
      </c>
      <c r="J9" s="291">
        <v>823777752</v>
      </c>
      <c r="K9" s="285"/>
    </row>
    <row r="10" spans="3:11" ht="18">
      <c r="C10" s="284"/>
      <c r="D10" s="292">
        <v>2</v>
      </c>
      <c r="E10" s="293" t="s">
        <v>234</v>
      </c>
      <c r="F10" s="294" t="s">
        <v>235</v>
      </c>
      <c r="G10" s="295" t="s">
        <v>231</v>
      </c>
      <c r="H10" s="295" t="s">
        <v>236</v>
      </c>
      <c r="I10" s="397" t="s">
        <v>237</v>
      </c>
      <c r="J10" s="296">
        <v>837901090</v>
      </c>
      <c r="K10" s="285"/>
    </row>
    <row r="11" spans="3:11" ht="18">
      <c r="C11" s="284"/>
      <c r="D11" s="297">
        <v>3</v>
      </c>
      <c r="E11" s="298" t="s">
        <v>238</v>
      </c>
      <c r="F11" s="294" t="s">
        <v>239</v>
      </c>
      <c r="G11" s="295" t="s">
        <v>231</v>
      </c>
      <c r="H11" s="295" t="s">
        <v>240</v>
      </c>
      <c r="I11" s="399" t="s">
        <v>241</v>
      </c>
      <c r="J11" s="300">
        <v>823958687</v>
      </c>
      <c r="K11" s="285"/>
    </row>
    <row r="12" spans="3:11" ht="18">
      <c r="C12" s="301"/>
      <c r="D12" s="297">
        <v>4</v>
      </c>
      <c r="E12" s="293" t="s">
        <v>242</v>
      </c>
      <c r="F12" s="294" t="s">
        <v>243</v>
      </c>
      <c r="G12" s="295" t="s">
        <v>244</v>
      </c>
      <c r="H12" s="302" t="s">
        <v>245</v>
      </c>
      <c r="I12" s="400" t="s">
        <v>246</v>
      </c>
      <c r="J12" s="303">
        <v>828933313</v>
      </c>
      <c r="K12" s="304"/>
    </row>
    <row r="13" spans="3:11" ht="18">
      <c r="C13" s="301"/>
      <c r="D13" s="297">
        <v>5</v>
      </c>
      <c r="E13" s="293" t="s">
        <v>247</v>
      </c>
      <c r="F13" s="295" t="s">
        <v>248</v>
      </c>
      <c r="G13" s="305"/>
      <c r="H13" s="295" t="s">
        <v>249</v>
      </c>
      <c r="I13" s="306"/>
      <c r="J13" s="296"/>
      <c r="K13" s="304"/>
    </row>
    <row r="14" spans="3:11" ht="18.75" thickBot="1">
      <c r="C14" s="301"/>
      <c r="D14" s="307">
        <v>6</v>
      </c>
      <c r="E14" s="308" t="s">
        <v>250</v>
      </c>
      <c r="F14" s="309" t="s">
        <v>251</v>
      </c>
      <c r="G14" s="309" t="s">
        <v>231</v>
      </c>
      <c r="H14" s="309" t="s">
        <v>252</v>
      </c>
      <c r="I14" s="401" t="s">
        <v>253</v>
      </c>
      <c r="J14" s="310">
        <v>712333620</v>
      </c>
      <c r="K14" s="304"/>
    </row>
    <row r="15" spans="3:11" ht="18">
      <c r="C15" s="301"/>
      <c r="D15" s="311">
        <v>7</v>
      </c>
      <c r="E15" s="312" t="s">
        <v>148</v>
      </c>
      <c r="F15" s="313" t="s">
        <v>254</v>
      </c>
      <c r="G15" s="313" t="s">
        <v>231</v>
      </c>
      <c r="H15" s="314">
        <v>43432</v>
      </c>
      <c r="I15" s="402" t="s">
        <v>255</v>
      </c>
      <c r="J15" s="316">
        <v>824745699</v>
      </c>
      <c r="K15" s="304"/>
    </row>
    <row r="16" spans="3:11" ht="18">
      <c r="C16" s="301"/>
      <c r="D16" s="311">
        <v>8</v>
      </c>
      <c r="E16" s="312" t="s">
        <v>132</v>
      </c>
      <c r="F16" s="313" t="s">
        <v>256</v>
      </c>
      <c r="G16" s="313" t="s">
        <v>231</v>
      </c>
      <c r="H16" s="314">
        <v>43442</v>
      </c>
      <c r="I16" s="400" t="s">
        <v>257</v>
      </c>
      <c r="J16" s="316">
        <v>834700274</v>
      </c>
      <c r="K16" s="304"/>
    </row>
    <row r="17" spans="3:11" ht="18">
      <c r="C17" s="301"/>
      <c r="D17" s="311">
        <v>9</v>
      </c>
      <c r="E17" s="312" t="s">
        <v>33</v>
      </c>
      <c r="F17" s="313" t="s">
        <v>256</v>
      </c>
      <c r="G17" s="313" t="s">
        <v>231</v>
      </c>
      <c r="H17" s="314">
        <v>43442</v>
      </c>
      <c r="I17" s="400" t="s">
        <v>258</v>
      </c>
      <c r="J17" s="316">
        <v>825724554</v>
      </c>
      <c r="K17" s="304"/>
    </row>
    <row r="18" spans="3:11" ht="18">
      <c r="C18" s="301"/>
      <c r="D18" s="311">
        <v>10</v>
      </c>
      <c r="E18" s="312" t="s">
        <v>259</v>
      </c>
      <c r="F18" s="313" t="s">
        <v>260</v>
      </c>
      <c r="G18" s="313" t="s">
        <v>231</v>
      </c>
      <c r="H18" s="314">
        <v>43449</v>
      </c>
      <c r="I18" s="403" t="s">
        <v>261</v>
      </c>
      <c r="J18" s="316">
        <v>793953779</v>
      </c>
      <c r="K18" s="304"/>
    </row>
    <row r="19" spans="3:11" ht="18">
      <c r="C19" s="301"/>
      <c r="D19" s="311">
        <v>11</v>
      </c>
      <c r="E19" s="317" t="s">
        <v>53</v>
      </c>
      <c r="F19" s="313" t="s">
        <v>260</v>
      </c>
      <c r="G19" s="313" t="s">
        <v>231</v>
      </c>
      <c r="H19" s="318">
        <v>43456</v>
      </c>
      <c r="I19" s="404" t="s">
        <v>262</v>
      </c>
      <c r="J19" s="296">
        <v>828863287</v>
      </c>
      <c r="K19" s="304"/>
    </row>
    <row r="20" spans="3:11" ht="18">
      <c r="C20" s="301"/>
      <c r="D20" s="311">
        <v>12</v>
      </c>
      <c r="E20" s="317" t="s">
        <v>14</v>
      </c>
      <c r="F20" s="305" t="s">
        <v>263</v>
      </c>
      <c r="G20" s="313" t="s">
        <v>231</v>
      </c>
      <c r="H20" s="318">
        <v>43463</v>
      </c>
      <c r="I20" s="404" t="s">
        <v>264</v>
      </c>
      <c r="J20" s="296">
        <v>827380216</v>
      </c>
      <c r="K20" s="319"/>
    </row>
    <row r="21" spans="3:11" ht="18">
      <c r="C21" s="301"/>
      <c r="D21" s="311">
        <v>13</v>
      </c>
      <c r="E21" s="317" t="s">
        <v>42</v>
      </c>
      <c r="F21" s="305" t="s">
        <v>263</v>
      </c>
      <c r="G21" s="313" t="s">
        <v>231</v>
      </c>
      <c r="H21" s="318">
        <v>43463</v>
      </c>
      <c r="I21" s="405" t="s">
        <v>265</v>
      </c>
      <c r="J21" s="320">
        <v>845139811</v>
      </c>
      <c r="K21" s="304"/>
    </row>
    <row r="22" spans="3:11" ht="18">
      <c r="C22" s="301"/>
      <c r="D22" s="311">
        <v>14</v>
      </c>
      <c r="E22" s="317" t="s">
        <v>222</v>
      </c>
      <c r="F22" s="305" t="s">
        <v>260</v>
      </c>
      <c r="G22" s="305" t="s">
        <v>266</v>
      </c>
      <c r="H22" s="318">
        <v>43470</v>
      </c>
      <c r="I22" s="400" t="s">
        <v>241</v>
      </c>
      <c r="J22" s="296">
        <v>823958687</v>
      </c>
      <c r="K22" s="304"/>
    </row>
    <row r="23" spans="3:11" ht="18">
      <c r="C23" s="301"/>
      <c r="D23" s="311">
        <v>15</v>
      </c>
      <c r="E23" s="317" t="s">
        <v>69</v>
      </c>
      <c r="F23" s="313" t="s">
        <v>256</v>
      </c>
      <c r="G23" s="305" t="s">
        <v>231</v>
      </c>
      <c r="H23" s="318">
        <v>43477</v>
      </c>
      <c r="I23" s="404" t="s">
        <v>267</v>
      </c>
      <c r="J23" s="316">
        <v>825576286</v>
      </c>
      <c r="K23" s="304"/>
    </row>
    <row r="24" spans="3:11" ht="18">
      <c r="C24" s="301"/>
      <c r="D24" s="311">
        <v>16</v>
      </c>
      <c r="E24" s="317" t="s">
        <v>100</v>
      </c>
      <c r="F24" s="313" t="s">
        <v>256</v>
      </c>
      <c r="G24" s="305" t="s">
        <v>231</v>
      </c>
      <c r="H24" s="318">
        <v>43477</v>
      </c>
      <c r="I24" s="400" t="s">
        <v>268</v>
      </c>
      <c r="J24" s="296">
        <v>825790260</v>
      </c>
      <c r="K24" s="304"/>
    </row>
    <row r="25" spans="3:11" ht="18">
      <c r="C25" s="301"/>
      <c r="D25" s="311">
        <v>17</v>
      </c>
      <c r="E25" s="317" t="s">
        <v>269</v>
      </c>
      <c r="F25" s="305" t="s">
        <v>254</v>
      </c>
      <c r="G25" s="305" t="s">
        <v>231</v>
      </c>
      <c r="H25" s="318">
        <v>43491</v>
      </c>
      <c r="I25" s="400" t="s">
        <v>270</v>
      </c>
      <c r="J25" s="303">
        <v>824918972</v>
      </c>
      <c r="K25" s="304"/>
    </row>
    <row r="26" spans="3:11" ht="18">
      <c r="C26" s="284"/>
      <c r="D26" s="311">
        <v>18</v>
      </c>
      <c r="E26" s="317" t="s">
        <v>87</v>
      </c>
      <c r="F26" s="305" t="s">
        <v>254</v>
      </c>
      <c r="G26" s="305" t="s">
        <v>231</v>
      </c>
      <c r="H26" s="318">
        <v>43498</v>
      </c>
      <c r="I26" s="399" t="s">
        <v>271</v>
      </c>
      <c r="J26" s="296">
        <v>614364939</v>
      </c>
      <c r="K26" s="285"/>
    </row>
    <row r="27" spans="3:11" ht="18">
      <c r="C27" s="284"/>
      <c r="D27" s="311">
        <v>19</v>
      </c>
      <c r="E27" s="321" t="s">
        <v>171</v>
      </c>
      <c r="F27" s="305" t="s">
        <v>272</v>
      </c>
      <c r="G27" s="305" t="s">
        <v>231</v>
      </c>
      <c r="H27" s="318">
        <v>43505</v>
      </c>
      <c r="I27" s="404" t="s">
        <v>273</v>
      </c>
      <c r="J27" s="296" t="s">
        <v>274</v>
      </c>
      <c r="K27" s="285"/>
    </row>
    <row r="28" spans="3:11" ht="18">
      <c r="C28" s="284"/>
      <c r="D28" s="311">
        <v>20</v>
      </c>
      <c r="E28" s="317" t="s">
        <v>275</v>
      </c>
      <c r="F28" s="305" t="s">
        <v>272</v>
      </c>
      <c r="G28" s="305"/>
      <c r="H28" s="318">
        <v>43505</v>
      </c>
      <c r="I28" s="406" t="s">
        <v>273</v>
      </c>
      <c r="J28" s="296" t="s">
        <v>274</v>
      </c>
      <c r="K28" s="285"/>
    </row>
    <row r="29" spans="3:11" ht="18">
      <c r="C29" s="284"/>
      <c r="D29" s="311">
        <v>21</v>
      </c>
      <c r="E29" s="321" t="s">
        <v>276</v>
      </c>
      <c r="F29" s="305" t="s">
        <v>272</v>
      </c>
      <c r="G29" s="305"/>
      <c r="H29" s="318">
        <v>43505</v>
      </c>
      <c r="I29" s="405" t="s">
        <v>273</v>
      </c>
      <c r="J29" s="296" t="s">
        <v>274</v>
      </c>
      <c r="K29" s="285"/>
    </row>
    <row r="30" spans="3:11" ht="18">
      <c r="C30" s="284"/>
      <c r="D30" s="311">
        <v>22</v>
      </c>
      <c r="E30" s="321" t="s">
        <v>192</v>
      </c>
      <c r="F30" s="305" t="s">
        <v>272</v>
      </c>
      <c r="G30" s="305" t="s">
        <v>231</v>
      </c>
      <c r="H30" s="318">
        <v>43505</v>
      </c>
      <c r="I30" s="406" t="s">
        <v>277</v>
      </c>
      <c r="J30" s="322">
        <v>832287528</v>
      </c>
      <c r="K30" s="285"/>
    </row>
    <row r="31" spans="3:11" ht="18">
      <c r="C31" s="284"/>
      <c r="D31" s="311">
        <v>23</v>
      </c>
      <c r="E31" s="321" t="s">
        <v>64</v>
      </c>
      <c r="F31" s="305" t="s">
        <v>260</v>
      </c>
      <c r="G31" s="305" t="s">
        <v>231</v>
      </c>
      <c r="H31" s="318">
        <v>43512</v>
      </c>
      <c r="I31" s="407" t="s">
        <v>278</v>
      </c>
      <c r="J31" s="354">
        <v>794913414</v>
      </c>
      <c r="K31" s="285"/>
    </row>
    <row r="32" spans="3:11" ht="18">
      <c r="C32" s="284"/>
      <c r="D32" s="311">
        <v>24</v>
      </c>
      <c r="E32" s="321" t="s">
        <v>94</v>
      </c>
      <c r="F32" s="305" t="s">
        <v>279</v>
      </c>
      <c r="G32" s="305" t="s">
        <v>231</v>
      </c>
      <c r="H32" s="323">
        <v>43527</v>
      </c>
      <c r="I32" s="405" t="s">
        <v>253</v>
      </c>
      <c r="J32" s="320">
        <v>827512454</v>
      </c>
      <c r="K32" s="285"/>
    </row>
    <row r="33" spans="3:11" ht="18">
      <c r="C33" s="301"/>
      <c r="D33" s="311">
        <v>25</v>
      </c>
      <c r="E33" s="317" t="s">
        <v>98</v>
      </c>
      <c r="F33" s="305" t="s">
        <v>280</v>
      </c>
      <c r="G33" s="305" t="s">
        <v>231</v>
      </c>
      <c r="H33" s="323">
        <v>43527</v>
      </c>
      <c r="I33" s="400" t="s">
        <v>281</v>
      </c>
      <c r="J33" s="303">
        <v>828562049</v>
      </c>
      <c r="K33" s="304"/>
    </row>
    <row r="34" spans="3:11" ht="18">
      <c r="C34" s="301"/>
      <c r="D34" s="311">
        <v>26</v>
      </c>
      <c r="E34" s="317" t="s">
        <v>67</v>
      </c>
      <c r="F34" s="305" t="s">
        <v>282</v>
      </c>
      <c r="G34" s="305" t="s">
        <v>231</v>
      </c>
      <c r="H34" s="323">
        <v>43528</v>
      </c>
      <c r="I34" s="404" t="s">
        <v>241</v>
      </c>
      <c r="J34" s="303">
        <v>823958687</v>
      </c>
      <c r="K34" s="304"/>
    </row>
    <row r="35" spans="3:11" ht="18">
      <c r="C35" s="301"/>
      <c r="D35" s="311">
        <v>27</v>
      </c>
      <c r="E35" s="317" t="s">
        <v>11</v>
      </c>
      <c r="F35" s="305" t="s">
        <v>283</v>
      </c>
      <c r="G35" s="305" t="s">
        <v>231</v>
      </c>
      <c r="H35" s="318">
        <v>43533</v>
      </c>
      <c r="I35" s="404" t="s">
        <v>284</v>
      </c>
      <c r="J35" s="303">
        <v>824920353</v>
      </c>
      <c r="K35" s="304"/>
    </row>
    <row r="36" spans="3:11" ht="18">
      <c r="C36" s="301"/>
      <c r="D36" s="311">
        <v>28</v>
      </c>
      <c r="E36" s="317" t="s">
        <v>49</v>
      </c>
      <c r="F36" s="305" t="s">
        <v>285</v>
      </c>
      <c r="G36" s="305" t="s">
        <v>231</v>
      </c>
      <c r="H36" s="318">
        <v>43540</v>
      </c>
      <c r="I36" s="400" t="s">
        <v>286</v>
      </c>
      <c r="J36" s="303">
        <v>836334817</v>
      </c>
      <c r="K36" s="304"/>
    </row>
    <row r="37" spans="3:11" ht="18">
      <c r="C37" s="301"/>
      <c r="D37" s="311">
        <v>29</v>
      </c>
      <c r="E37" s="317" t="s">
        <v>287</v>
      </c>
      <c r="F37" s="305" t="s">
        <v>285</v>
      </c>
      <c r="G37" s="305"/>
      <c r="H37" s="318">
        <v>43540</v>
      </c>
      <c r="I37" s="400" t="s">
        <v>286</v>
      </c>
      <c r="J37" s="303">
        <v>836334817</v>
      </c>
      <c r="K37" s="304"/>
    </row>
    <row r="38" spans="3:11" ht="18">
      <c r="C38" s="301"/>
      <c r="D38" s="311">
        <v>30</v>
      </c>
      <c r="E38" s="317" t="s">
        <v>85</v>
      </c>
      <c r="F38" s="305" t="s">
        <v>288</v>
      </c>
      <c r="G38" s="324" t="s">
        <v>231</v>
      </c>
      <c r="H38" s="318">
        <v>43547</v>
      </c>
      <c r="I38" s="400" t="s">
        <v>289</v>
      </c>
      <c r="J38" s="303">
        <v>761962547</v>
      </c>
      <c r="K38" s="304"/>
    </row>
    <row r="39" spans="3:11" ht="18">
      <c r="C39" s="301"/>
      <c r="D39" s="311">
        <v>31</v>
      </c>
      <c r="E39" s="317" t="s">
        <v>177</v>
      </c>
      <c r="F39" s="305" t="s">
        <v>288</v>
      </c>
      <c r="G39" s="324" t="s">
        <v>231</v>
      </c>
      <c r="H39" s="318">
        <v>43547</v>
      </c>
      <c r="I39" s="406" t="s">
        <v>290</v>
      </c>
      <c r="J39" s="325">
        <v>832923694</v>
      </c>
      <c r="K39" s="304"/>
    </row>
    <row r="40" spans="3:11" ht="18">
      <c r="C40" s="301"/>
      <c r="D40" s="311">
        <v>32</v>
      </c>
      <c r="E40" s="317" t="s">
        <v>157</v>
      </c>
      <c r="F40" s="305" t="s">
        <v>260</v>
      </c>
      <c r="G40" s="324" t="s">
        <v>231</v>
      </c>
      <c r="H40" s="318">
        <v>43561</v>
      </c>
      <c r="I40" s="400" t="s">
        <v>291</v>
      </c>
      <c r="J40" s="303">
        <v>836422476</v>
      </c>
      <c r="K40" s="304"/>
    </row>
    <row r="41" spans="3:11" ht="18">
      <c r="C41" s="301"/>
      <c r="D41" s="311">
        <v>33</v>
      </c>
      <c r="E41" s="317" t="s">
        <v>32</v>
      </c>
      <c r="F41" s="305" t="s">
        <v>256</v>
      </c>
      <c r="G41" s="324" t="s">
        <v>231</v>
      </c>
      <c r="H41" s="318">
        <v>43568</v>
      </c>
      <c r="I41" s="400" t="s">
        <v>292</v>
      </c>
      <c r="J41" s="303">
        <v>660017293</v>
      </c>
      <c r="K41" s="304"/>
    </row>
    <row r="42" spans="3:11" ht="18">
      <c r="C42" s="301"/>
      <c r="D42" s="311">
        <v>34</v>
      </c>
      <c r="E42" s="317" t="s">
        <v>63</v>
      </c>
      <c r="F42" s="305" t="s">
        <v>260</v>
      </c>
      <c r="G42" s="324" t="s">
        <v>231</v>
      </c>
      <c r="H42" s="318">
        <v>43577</v>
      </c>
      <c r="I42" s="400" t="s">
        <v>293</v>
      </c>
      <c r="J42" s="303">
        <v>828727741</v>
      </c>
      <c r="K42" s="304"/>
    </row>
    <row r="43" spans="3:11" ht="18">
      <c r="C43" s="301"/>
      <c r="D43" s="311">
        <v>35</v>
      </c>
      <c r="E43" s="317" t="s">
        <v>48</v>
      </c>
      <c r="F43" s="305" t="s">
        <v>285</v>
      </c>
      <c r="G43" s="324" t="s">
        <v>231</v>
      </c>
      <c r="H43" s="318">
        <v>43582</v>
      </c>
      <c r="I43" s="400" t="s">
        <v>294</v>
      </c>
      <c r="J43" s="303">
        <v>845479174</v>
      </c>
      <c r="K43" s="304"/>
    </row>
    <row r="44" spans="3:11" ht="18">
      <c r="C44" s="301"/>
      <c r="D44" s="311">
        <v>36</v>
      </c>
      <c r="E44" s="317" t="s">
        <v>68</v>
      </c>
      <c r="F44" s="305" t="s">
        <v>285</v>
      </c>
      <c r="G44" s="324" t="s">
        <v>231</v>
      </c>
      <c r="H44" s="318">
        <v>43582</v>
      </c>
      <c r="I44" s="402" t="s">
        <v>295</v>
      </c>
      <c r="J44" s="296">
        <v>838852706</v>
      </c>
      <c r="K44" s="304"/>
    </row>
    <row r="45" spans="3:11" ht="18">
      <c r="C45" s="301"/>
      <c r="D45" s="311">
        <v>37</v>
      </c>
      <c r="E45" s="317" t="s">
        <v>199</v>
      </c>
      <c r="F45" s="305" t="s">
        <v>296</v>
      </c>
      <c r="G45" s="324" t="s">
        <v>231</v>
      </c>
      <c r="H45" s="318">
        <v>43589</v>
      </c>
      <c r="I45" s="403" t="s">
        <v>261</v>
      </c>
      <c r="J45" s="303">
        <v>711931988</v>
      </c>
      <c r="K45" s="304"/>
    </row>
    <row r="46" spans="3:11" ht="18">
      <c r="C46" s="301"/>
      <c r="D46" s="311">
        <v>38</v>
      </c>
      <c r="E46" s="326" t="s">
        <v>138</v>
      </c>
      <c r="F46" s="305" t="s">
        <v>296</v>
      </c>
      <c r="G46" s="324" t="s">
        <v>231</v>
      </c>
      <c r="H46" s="318">
        <v>43589</v>
      </c>
      <c r="I46" s="400" t="s">
        <v>297</v>
      </c>
      <c r="J46" s="303">
        <v>824448880</v>
      </c>
      <c r="K46" s="304"/>
    </row>
    <row r="47" spans="3:11" ht="18">
      <c r="C47" s="301"/>
      <c r="D47" s="311">
        <v>39</v>
      </c>
      <c r="E47" s="326" t="s">
        <v>61</v>
      </c>
      <c r="F47" s="305" t="s">
        <v>296</v>
      </c>
      <c r="G47" s="324" t="s">
        <v>231</v>
      </c>
      <c r="H47" s="318">
        <v>43589</v>
      </c>
      <c r="I47" s="400" t="s">
        <v>298</v>
      </c>
      <c r="J47" s="303" t="s">
        <v>299</v>
      </c>
      <c r="K47" s="304"/>
    </row>
    <row r="48" spans="3:11" ht="18">
      <c r="C48" s="301"/>
      <c r="D48" s="311">
        <v>40</v>
      </c>
      <c r="E48" s="317" t="s">
        <v>156</v>
      </c>
      <c r="F48" s="305" t="s">
        <v>296</v>
      </c>
      <c r="G48" s="324" t="s">
        <v>231</v>
      </c>
      <c r="H48" s="318">
        <v>43589</v>
      </c>
      <c r="I48" s="400" t="s">
        <v>300</v>
      </c>
      <c r="J48" s="303">
        <v>798810880</v>
      </c>
      <c r="K48" s="304"/>
    </row>
    <row r="49" spans="3:11" ht="18">
      <c r="C49" s="301"/>
      <c r="D49" s="311">
        <v>41</v>
      </c>
      <c r="E49" s="317" t="s">
        <v>130</v>
      </c>
      <c r="F49" s="305" t="s">
        <v>296</v>
      </c>
      <c r="G49" s="324" t="s">
        <v>231</v>
      </c>
      <c r="H49" s="318">
        <v>43589</v>
      </c>
      <c r="I49" s="400" t="s">
        <v>301</v>
      </c>
      <c r="J49" s="303">
        <v>723799017</v>
      </c>
      <c r="K49" s="304"/>
    </row>
    <row r="50" spans="3:11" ht="18">
      <c r="C50" s="301"/>
      <c r="D50" s="311">
        <v>42</v>
      </c>
      <c r="E50" s="317" t="s">
        <v>101</v>
      </c>
      <c r="F50" s="305" t="s">
        <v>296</v>
      </c>
      <c r="G50" s="324" t="s">
        <v>231</v>
      </c>
      <c r="H50" s="318">
        <v>43589</v>
      </c>
      <c r="I50" s="400" t="s">
        <v>302</v>
      </c>
      <c r="J50" s="303">
        <v>729719607</v>
      </c>
      <c r="K50" s="304"/>
    </row>
    <row r="51" spans="3:11" ht="18">
      <c r="C51" s="301"/>
      <c r="D51" s="311">
        <v>43</v>
      </c>
      <c r="E51" s="326" t="s">
        <v>93</v>
      </c>
      <c r="F51" s="305" t="s">
        <v>254</v>
      </c>
      <c r="G51" s="324" t="s">
        <v>231</v>
      </c>
      <c r="H51" s="318">
        <v>43603</v>
      </c>
      <c r="I51" s="400" t="s">
        <v>303</v>
      </c>
      <c r="J51" s="303">
        <v>739392632</v>
      </c>
      <c r="K51" s="304"/>
    </row>
    <row r="52" spans="3:11" ht="18">
      <c r="C52" s="327"/>
      <c r="D52" s="311">
        <v>44</v>
      </c>
      <c r="E52" s="317" t="s">
        <v>39</v>
      </c>
      <c r="F52" s="305" t="s">
        <v>254</v>
      </c>
      <c r="G52" s="324" t="s">
        <v>231</v>
      </c>
      <c r="H52" s="318">
        <v>43617</v>
      </c>
      <c r="I52" s="400" t="s">
        <v>304</v>
      </c>
      <c r="J52" s="303">
        <v>726833010</v>
      </c>
      <c r="K52" s="328"/>
    </row>
    <row r="53" spans="3:11" ht="18">
      <c r="C53" s="327"/>
      <c r="D53" s="311">
        <v>45</v>
      </c>
      <c r="E53" s="326" t="s">
        <v>44</v>
      </c>
      <c r="F53" s="305" t="s">
        <v>305</v>
      </c>
      <c r="G53" s="324" t="s">
        <v>231</v>
      </c>
      <c r="H53" s="318">
        <v>43624</v>
      </c>
      <c r="I53" s="400" t="s">
        <v>306</v>
      </c>
      <c r="J53" s="355">
        <v>769825976</v>
      </c>
      <c r="K53" s="329"/>
    </row>
    <row r="54" spans="3:11" ht="18">
      <c r="C54" s="327"/>
      <c r="D54" s="311">
        <v>46</v>
      </c>
      <c r="E54" s="317" t="s">
        <v>307</v>
      </c>
      <c r="F54" s="305" t="s">
        <v>308</v>
      </c>
      <c r="G54" s="305" t="s">
        <v>309</v>
      </c>
      <c r="H54" s="318">
        <v>43631</v>
      </c>
      <c r="I54" s="403" t="s">
        <v>261</v>
      </c>
      <c r="J54" s="303"/>
      <c r="K54" s="329"/>
    </row>
    <row r="55" spans="3:11" ht="18">
      <c r="C55" s="327"/>
      <c r="D55" s="311">
        <v>47</v>
      </c>
      <c r="E55" s="326" t="s">
        <v>328</v>
      </c>
      <c r="F55" s="305" t="s">
        <v>285</v>
      </c>
      <c r="G55" s="324" t="s">
        <v>231</v>
      </c>
      <c r="H55" s="318">
        <v>43638</v>
      </c>
      <c r="I55" s="406" t="s">
        <v>354</v>
      </c>
      <c r="J55" s="303">
        <v>834620658</v>
      </c>
      <c r="K55" s="329"/>
    </row>
    <row r="56" spans="3:11" ht="18">
      <c r="C56" s="327"/>
      <c r="D56" s="311">
        <v>48</v>
      </c>
      <c r="E56" s="330" t="s">
        <v>74</v>
      </c>
      <c r="F56" s="305" t="s">
        <v>256</v>
      </c>
      <c r="G56" s="324" t="s">
        <v>231</v>
      </c>
      <c r="H56" s="318">
        <v>43645</v>
      </c>
      <c r="I56" s="402" t="s">
        <v>356</v>
      </c>
      <c r="J56" s="303">
        <v>825545937</v>
      </c>
      <c r="K56" s="329"/>
    </row>
    <row r="57" spans="3:11" ht="18">
      <c r="C57" s="327"/>
      <c r="D57" s="311">
        <v>49</v>
      </c>
      <c r="E57" s="330" t="s">
        <v>13</v>
      </c>
      <c r="F57" s="305" t="s">
        <v>256</v>
      </c>
      <c r="G57" s="324" t="s">
        <v>231</v>
      </c>
      <c r="H57" s="318">
        <v>43645</v>
      </c>
      <c r="I57" s="402" t="s">
        <v>355</v>
      </c>
      <c r="J57" s="303">
        <v>839680130</v>
      </c>
      <c r="K57" s="329"/>
    </row>
    <row r="58" spans="3:11" ht="18">
      <c r="C58" s="327"/>
      <c r="D58" s="311">
        <v>50</v>
      </c>
      <c r="E58" s="330"/>
      <c r="F58" s="305"/>
      <c r="G58" s="331"/>
      <c r="H58" s="318"/>
      <c r="I58" s="402"/>
      <c r="J58" s="303"/>
      <c r="K58" s="329"/>
    </row>
    <row r="59" spans="3:11" ht="18">
      <c r="C59" s="327"/>
      <c r="D59" s="311">
        <v>51</v>
      </c>
      <c r="E59" s="330"/>
      <c r="F59" s="305"/>
      <c r="G59" s="331"/>
      <c r="H59" s="318"/>
      <c r="I59" s="402"/>
      <c r="J59" s="303"/>
      <c r="K59" s="329"/>
    </row>
    <row r="60" spans="3:11" ht="18">
      <c r="C60" s="327"/>
      <c r="D60" s="311">
        <v>52</v>
      </c>
      <c r="E60" s="330"/>
      <c r="F60" s="305"/>
      <c r="G60" s="331"/>
      <c r="H60" s="318"/>
      <c r="I60" s="402"/>
      <c r="J60" s="303"/>
      <c r="K60" s="329"/>
    </row>
    <row r="61" spans="3:11" ht="18">
      <c r="C61" s="327"/>
      <c r="D61" s="311">
        <v>53</v>
      </c>
      <c r="E61" s="330"/>
      <c r="F61" s="305"/>
      <c r="G61" s="305"/>
      <c r="H61" s="318"/>
      <c r="I61" s="399"/>
      <c r="J61" s="303"/>
      <c r="K61" s="329"/>
    </row>
    <row r="62" spans="3:11" ht="18">
      <c r="C62" s="327"/>
      <c r="D62" s="311">
        <v>54</v>
      </c>
      <c r="E62" s="330"/>
      <c r="F62" s="305"/>
      <c r="G62" s="305"/>
      <c r="H62" s="318"/>
      <c r="I62" s="402"/>
      <c r="J62" s="303"/>
      <c r="K62" s="329"/>
    </row>
    <row r="63" spans="3:11" ht="18">
      <c r="C63" s="327"/>
      <c r="D63" s="391">
        <v>55</v>
      </c>
      <c r="E63" s="330"/>
      <c r="F63" s="305"/>
      <c r="G63" s="305"/>
      <c r="H63" s="318"/>
      <c r="I63" s="399"/>
      <c r="J63" s="303"/>
      <c r="K63" s="329"/>
    </row>
    <row r="64" spans="3:11" ht="18.75" thickBot="1">
      <c r="C64" s="327"/>
      <c r="D64" s="392">
        <v>56</v>
      </c>
      <c r="E64" s="393"/>
      <c r="F64" s="394"/>
      <c r="G64" s="394"/>
      <c r="H64" s="395"/>
      <c r="I64" s="408"/>
      <c r="J64" s="396"/>
      <c r="K64" s="329"/>
    </row>
    <row r="65" spans="3:11" ht="14.25" customHeight="1" thickBot="1">
      <c r="C65" s="383"/>
      <c r="D65" s="384"/>
      <c r="E65" s="388"/>
      <c r="F65" s="389"/>
      <c r="G65" s="389"/>
      <c r="H65" s="390"/>
      <c r="I65" s="385"/>
      <c r="J65" s="386"/>
      <c r="K65" s="387"/>
    </row>
    <row r="66" spans="3:11" ht="18.75" thickTop="1">
      <c r="C66" s="327"/>
      <c r="D66" s="311">
        <v>58</v>
      </c>
      <c r="E66" s="382"/>
      <c r="F66" s="313"/>
      <c r="G66" s="313"/>
      <c r="H66" s="314"/>
      <c r="I66" s="315"/>
      <c r="J66" s="381"/>
      <c r="K66" s="329"/>
    </row>
    <row r="67" spans="3:11" ht="18">
      <c r="C67" s="327"/>
      <c r="D67" s="311">
        <v>59</v>
      </c>
      <c r="E67" s="330"/>
      <c r="F67" s="305"/>
      <c r="G67" s="305"/>
      <c r="H67" s="318"/>
      <c r="I67" s="332"/>
      <c r="J67" s="303"/>
      <c r="K67" s="329"/>
    </row>
    <row r="68" spans="3:11" ht="18">
      <c r="C68" s="327"/>
      <c r="D68" s="311">
        <v>60</v>
      </c>
      <c r="E68" s="330"/>
      <c r="F68" s="305"/>
      <c r="G68" s="305"/>
      <c r="H68" s="318"/>
      <c r="I68" s="332"/>
      <c r="J68" s="333"/>
      <c r="K68" s="329"/>
    </row>
    <row r="69" spans="3:11" ht="18">
      <c r="C69" s="327"/>
      <c r="D69" s="311">
        <v>61</v>
      </c>
      <c r="E69" s="330"/>
      <c r="F69" s="305"/>
      <c r="G69" s="305"/>
      <c r="H69" s="318"/>
      <c r="I69" s="315"/>
      <c r="J69" s="333"/>
      <c r="K69" s="329"/>
    </row>
    <row r="70" spans="3:11" ht="18">
      <c r="C70" s="327"/>
      <c r="D70" s="311">
        <v>62</v>
      </c>
      <c r="E70" s="330"/>
      <c r="F70" s="305"/>
      <c r="G70" s="305"/>
      <c r="H70" s="318"/>
      <c r="I70" s="315"/>
      <c r="J70" s="333"/>
      <c r="K70" s="329"/>
    </row>
    <row r="71" spans="3:11" ht="18">
      <c r="C71" s="327"/>
      <c r="D71" s="311">
        <v>63</v>
      </c>
      <c r="E71" s="330"/>
      <c r="F71" s="305"/>
      <c r="G71" s="305"/>
      <c r="H71" s="318"/>
      <c r="I71" s="334"/>
      <c r="J71" s="333"/>
      <c r="K71" s="329"/>
    </row>
    <row r="72" spans="3:11" ht="18">
      <c r="C72" s="327"/>
      <c r="D72" s="311">
        <v>64</v>
      </c>
      <c r="E72" s="330"/>
      <c r="F72" s="305"/>
      <c r="G72" s="305"/>
      <c r="H72" s="318"/>
      <c r="I72" s="335"/>
      <c r="J72" s="333"/>
      <c r="K72" s="329"/>
    </row>
    <row r="73" spans="3:11" ht="18">
      <c r="C73" s="327"/>
      <c r="D73" s="311">
        <v>65</v>
      </c>
      <c r="E73" s="330"/>
      <c r="F73" s="305"/>
      <c r="G73" s="305"/>
      <c r="H73" s="318"/>
      <c r="I73" s="335"/>
      <c r="J73" s="333"/>
      <c r="K73" s="329"/>
    </row>
    <row r="74" spans="3:11" ht="18">
      <c r="C74" s="327"/>
      <c r="D74" s="311">
        <v>66</v>
      </c>
      <c r="E74" s="330"/>
      <c r="F74" s="305"/>
      <c r="G74" s="305"/>
      <c r="H74" s="318"/>
      <c r="I74" s="315"/>
      <c r="J74" s="333"/>
      <c r="K74" s="329"/>
    </row>
    <row r="75" spans="3:11" ht="18">
      <c r="C75" s="327"/>
      <c r="D75" s="311">
        <v>67</v>
      </c>
      <c r="E75" s="330"/>
      <c r="F75" s="305"/>
      <c r="G75" s="305"/>
      <c r="H75" s="318"/>
      <c r="I75" s="299"/>
      <c r="J75" s="333"/>
      <c r="K75" s="329"/>
    </row>
    <row r="76" spans="3:11" ht="18">
      <c r="C76" s="327"/>
      <c r="D76" s="311">
        <v>68</v>
      </c>
      <c r="E76" s="330"/>
      <c r="F76" s="305"/>
      <c r="G76" s="331"/>
      <c r="H76" s="318"/>
      <c r="I76" s="299"/>
      <c r="J76" s="300"/>
      <c r="K76" s="329"/>
    </row>
    <row r="77" spans="3:11" ht="18.75">
      <c r="C77" s="327"/>
      <c r="D77" s="311">
        <v>69</v>
      </c>
      <c r="E77" s="330"/>
      <c r="F77" s="305"/>
      <c r="G77" s="305"/>
      <c r="H77" s="318"/>
      <c r="I77" s="336"/>
      <c r="J77" s="337"/>
      <c r="K77" s="329"/>
    </row>
    <row r="78" spans="3:11" ht="18">
      <c r="C78" s="327"/>
      <c r="D78" s="311">
        <v>70</v>
      </c>
      <c r="E78" s="330"/>
      <c r="F78" s="305"/>
      <c r="G78" s="305"/>
      <c r="H78" s="318"/>
      <c r="I78" s="315"/>
      <c r="J78" s="333"/>
      <c r="K78" s="329"/>
    </row>
    <row r="79" spans="3:11" ht="18">
      <c r="C79" s="327"/>
      <c r="D79" s="311">
        <v>71</v>
      </c>
      <c r="E79" s="330"/>
      <c r="F79" s="305"/>
      <c r="G79" s="305"/>
      <c r="H79" s="318"/>
      <c r="I79" s="315"/>
      <c r="J79" s="333"/>
      <c r="K79" s="329"/>
    </row>
    <row r="80" spans="3:11" ht="18">
      <c r="C80" s="327"/>
      <c r="D80" s="311">
        <v>72</v>
      </c>
      <c r="E80" s="330"/>
      <c r="F80" s="305"/>
      <c r="G80" s="305"/>
      <c r="H80" s="318"/>
      <c r="I80" s="315"/>
      <c r="J80" s="333"/>
      <c r="K80" s="329"/>
    </row>
    <row r="81" spans="3:11" ht="18">
      <c r="C81" s="327"/>
      <c r="D81" s="311">
        <v>73</v>
      </c>
      <c r="E81" s="330"/>
      <c r="F81" s="305"/>
      <c r="G81" s="305"/>
      <c r="H81" s="318"/>
      <c r="I81" s="315"/>
      <c r="J81" s="333"/>
      <c r="K81" s="329"/>
    </row>
    <row r="82" spans="3:11" ht="18">
      <c r="C82" s="327"/>
      <c r="D82" s="311">
        <v>74</v>
      </c>
      <c r="E82" s="330"/>
      <c r="F82" s="305"/>
      <c r="G82" s="305"/>
      <c r="H82" s="318"/>
      <c r="I82" s="315"/>
      <c r="J82" s="333"/>
      <c r="K82" s="329"/>
    </row>
    <row r="83" spans="3:11" ht="18">
      <c r="C83" s="327"/>
      <c r="D83" s="311">
        <v>75</v>
      </c>
      <c r="E83" s="330"/>
      <c r="F83" s="305"/>
      <c r="G83" s="305"/>
      <c r="H83" s="318"/>
      <c r="I83" s="315"/>
      <c r="J83" s="333"/>
      <c r="K83" s="329"/>
    </row>
    <row r="84" spans="3:11" ht="18.75">
      <c r="C84" s="327"/>
      <c r="D84" s="311">
        <v>76</v>
      </c>
      <c r="E84" s="330"/>
      <c r="F84" s="305"/>
      <c r="G84" s="305"/>
      <c r="H84" s="318"/>
      <c r="I84" s="338"/>
      <c r="J84" s="333"/>
      <c r="K84" s="329"/>
    </row>
    <row r="85" spans="3:11" ht="18.75">
      <c r="C85" s="327"/>
      <c r="D85" s="311">
        <v>77</v>
      </c>
      <c r="E85" s="330"/>
      <c r="F85" s="305"/>
      <c r="G85" s="305"/>
      <c r="H85" s="318"/>
      <c r="I85" s="338"/>
      <c r="J85" s="333"/>
      <c r="K85" s="329"/>
    </row>
    <row r="86" spans="3:11" ht="18">
      <c r="C86" s="327"/>
      <c r="D86" s="311">
        <v>78</v>
      </c>
      <c r="E86" s="330"/>
      <c r="F86" s="305"/>
      <c r="G86" s="305"/>
      <c r="H86" s="318"/>
      <c r="I86" s="315"/>
      <c r="J86" s="333"/>
      <c r="K86" s="329"/>
    </row>
    <row r="87" spans="3:11" ht="18.75">
      <c r="C87" s="327"/>
      <c r="D87" s="311">
        <v>79</v>
      </c>
      <c r="E87" s="330"/>
      <c r="F87" s="305"/>
      <c r="G87" s="305"/>
      <c r="H87" s="318"/>
      <c r="I87" s="338"/>
      <c r="J87" s="333"/>
      <c r="K87" s="329"/>
    </row>
    <row r="88" spans="3:11" ht="18.75">
      <c r="C88" s="327"/>
      <c r="D88" s="311">
        <v>80</v>
      </c>
      <c r="E88" s="330"/>
      <c r="F88" s="305"/>
      <c r="G88" s="305"/>
      <c r="H88" s="318"/>
      <c r="I88" s="338"/>
      <c r="J88" s="333"/>
      <c r="K88" s="329"/>
    </row>
    <row r="89" spans="3:11" ht="18.75" thickBot="1">
      <c r="C89" s="339"/>
      <c r="D89" s="340"/>
      <c r="E89" s="341"/>
      <c r="F89" s="342"/>
      <c r="G89" s="342"/>
      <c r="H89" s="343"/>
      <c r="I89" s="344"/>
      <c r="J89" s="345"/>
      <c r="K89" s="346"/>
    </row>
    <row r="90" spans="3:11" ht="13.5" thickTop="1"/>
  </sheetData>
  <mergeCells count="3">
    <mergeCell ref="D4:J5"/>
    <mergeCell ref="D6:J6"/>
    <mergeCell ref="D7:J7"/>
  </mergeCells>
  <hyperlinks>
    <hyperlink ref="I10" r:id="rId1" display="mailto:amos.schreuder@quantumfoods.co.za"/>
    <hyperlink ref="I9" r:id="rId2"/>
  </hyperlinks>
  <pageMargins left="0.70866141732283472" right="0.11811023622047245" top="0.19685039370078741" bottom="0" header="0.31496062992125984" footer="0.31496062992125984"/>
  <pageSetup paperSize="9" scale="80" orientation="landscape"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9"/>
  <sheetViews>
    <sheetView workbookViewId="0">
      <selection activeCell="E8" sqref="E8"/>
    </sheetView>
  </sheetViews>
  <sheetFormatPr defaultRowHeight="12.75"/>
  <sheetData>
    <row r="4" spans="4:5" ht="18">
      <c r="D4" s="3" t="s">
        <v>34</v>
      </c>
      <c r="E4" s="4">
        <v>34</v>
      </c>
    </row>
    <row r="5" spans="4:5" ht="18">
      <c r="D5" s="3" t="s">
        <v>35</v>
      </c>
      <c r="E5" s="2">
        <f>55*E4</f>
        <v>1870</v>
      </c>
    </row>
    <row r="6" spans="4:5" ht="18">
      <c r="D6" s="3" t="s">
        <v>57</v>
      </c>
      <c r="E6" s="2">
        <f>E5-E5*15%</f>
        <v>1589.5</v>
      </c>
    </row>
    <row r="7" spans="4:5" ht="18">
      <c r="D7" s="3" t="s">
        <v>37</v>
      </c>
      <c r="E7" s="2">
        <f>E6-E6*2.5%</f>
        <v>1549.7625</v>
      </c>
    </row>
    <row r="8" spans="4:5" ht="18">
      <c r="D8" s="3" t="s">
        <v>66</v>
      </c>
      <c r="E8" s="4">
        <f>(E7/20)/2</f>
        <v>38.744062499999998</v>
      </c>
    </row>
    <row r="9" spans="4:5" ht="18">
      <c r="D9" s="5" t="s">
        <v>36</v>
      </c>
      <c r="E9" s="4"/>
    </row>
  </sheetData>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30"/>
  <sheetViews>
    <sheetView showGridLines="0" topLeftCell="B4" workbookViewId="0">
      <selection activeCell="M27" sqref="M27"/>
    </sheetView>
  </sheetViews>
  <sheetFormatPr defaultRowHeight="12.75"/>
  <cols>
    <col min="1" max="2" width="9.140625" style="8" customWidth="1"/>
    <col min="3" max="3" width="15.42578125" style="8" customWidth="1"/>
    <col min="4" max="4" width="1.42578125" style="8" customWidth="1"/>
    <col min="5" max="5" width="7.85546875" style="8" customWidth="1"/>
    <col min="6" max="6" width="28.28515625" style="8" customWidth="1"/>
    <col min="7" max="7" width="7.85546875" style="8" customWidth="1"/>
    <col min="8" max="8" width="10.5703125" style="8" bestFit="1" customWidth="1"/>
    <col min="9" max="9" width="1.42578125" style="8" customWidth="1"/>
    <col min="10" max="10" width="7.7109375" style="8" customWidth="1"/>
    <col min="11" max="11" width="1.42578125" style="8" customWidth="1"/>
    <col min="12" max="12" width="9.140625" style="8"/>
    <col min="13" max="13" width="30.42578125" style="8" customWidth="1"/>
    <col min="14" max="14" width="9.140625" style="8"/>
    <col min="15" max="15" width="2.140625" style="8" customWidth="1"/>
    <col min="16" max="16384" width="9.140625" style="8"/>
  </cols>
  <sheetData>
    <row r="4" spans="2:15">
      <c r="B4" s="6"/>
      <c r="C4" s="6"/>
      <c r="D4" s="7"/>
      <c r="E4" s="7"/>
      <c r="F4" s="7"/>
      <c r="G4" s="6"/>
      <c r="H4" s="6"/>
      <c r="I4" s="7"/>
    </row>
    <row r="5" spans="2:15" ht="15.75" thickBot="1">
      <c r="B5" s="678"/>
      <c r="C5" s="678"/>
      <c r="D5" s="679"/>
      <c r="E5" s="679"/>
      <c r="F5" s="7"/>
      <c r="G5" s="678"/>
      <c r="H5" s="678"/>
      <c r="I5" s="680"/>
    </row>
    <row r="6" spans="2:15" ht="8.25" customHeight="1" thickTop="1">
      <c r="B6" s="9"/>
      <c r="C6" s="9"/>
      <c r="D6" s="146" t="s">
        <v>72</v>
      </c>
      <c r="E6" s="147"/>
      <c r="F6" s="147"/>
      <c r="G6" s="147"/>
      <c r="H6" s="148"/>
      <c r="I6" s="149"/>
      <c r="J6" s="7"/>
      <c r="K6" s="146" t="s">
        <v>72</v>
      </c>
      <c r="L6" s="147"/>
      <c r="M6" s="147"/>
      <c r="N6" s="147"/>
      <c r="O6" s="149"/>
    </row>
    <row r="7" spans="2:15" ht="15.75">
      <c r="B7" s="10"/>
      <c r="C7" s="11"/>
      <c r="D7" s="681" t="s">
        <v>2</v>
      </c>
      <c r="E7" s="678"/>
      <c r="F7" s="678"/>
      <c r="G7" s="678"/>
      <c r="H7" s="680"/>
      <c r="I7" s="682"/>
      <c r="J7" s="7"/>
      <c r="K7" s="681" t="s">
        <v>2</v>
      </c>
      <c r="L7" s="678"/>
      <c r="M7" s="678"/>
      <c r="N7" s="678"/>
      <c r="O7" s="682"/>
    </row>
    <row r="8" spans="2:15" ht="2.25" customHeight="1" thickBot="1">
      <c r="B8" s="11"/>
      <c r="C8" s="11"/>
      <c r="D8" s="150"/>
      <c r="E8" s="51"/>
      <c r="F8" s="51"/>
      <c r="G8" s="51"/>
      <c r="H8" s="11"/>
      <c r="I8" s="151"/>
      <c r="J8" s="7"/>
      <c r="K8" s="150"/>
      <c r="L8" s="51"/>
      <c r="M8" s="51"/>
      <c r="N8" s="51"/>
      <c r="O8" s="151"/>
    </row>
    <row r="9" spans="2:15" ht="24" customHeight="1" thickBot="1">
      <c r="B9" s="11"/>
      <c r="C9" s="11"/>
      <c r="D9" s="150"/>
      <c r="E9" s="683" t="s">
        <v>78</v>
      </c>
      <c r="F9" s="684"/>
      <c r="G9" s="684"/>
      <c r="H9" s="685"/>
      <c r="I9" s="151"/>
      <c r="J9" s="7"/>
      <c r="K9" s="150"/>
      <c r="L9" s="683" t="s">
        <v>78</v>
      </c>
      <c r="M9" s="684"/>
      <c r="N9" s="685"/>
      <c r="O9" s="151"/>
    </row>
    <row r="10" spans="2:15" ht="22.5" customHeight="1">
      <c r="B10" s="686"/>
      <c r="C10" s="686"/>
      <c r="D10" s="152"/>
      <c r="E10" s="12" t="s">
        <v>6</v>
      </c>
      <c r="F10" s="13" t="s">
        <v>315</v>
      </c>
      <c r="G10" s="14"/>
      <c r="H10" s="14"/>
      <c r="I10" s="151"/>
      <c r="J10" s="7"/>
      <c r="K10" s="152"/>
      <c r="L10" s="12" t="s">
        <v>6</v>
      </c>
      <c r="M10" s="13" t="s">
        <v>315</v>
      </c>
      <c r="N10" s="14"/>
      <c r="O10" s="151"/>
    </row>
    <row r="11" spans="2:15" ht="3.75" customHeight="1">
      <c r="B11" s="15"/>
      <c r="C11" s="15"/>
      <c r="D11" s="152"/>
      <c r="E11" s="14"/>
      <c r="F11" s="14"/>
      <c r="G11" s="14"/>
      <c r="H11" s="14"/>
      <c r="I11" s="151"/>
      <c r="J11" s="7"/>
      <c r="K11" s="152"/>
      <c r="L11" s="14"/>
      <c r="M11" s="14"/>
      <c r="N11" s="14"/>
      <c r="O11" s="151"/>
    </row>
    <row r="12" spans="2:15" ht="15">
      <c r="B12" s="687"/>
      <c r="C12" s="687"/>
      <c r="D12" s="152"/>
      <c r="E12" s="12" t="s">
        <v>1</v>
      </c>
      <c r="F12" s="14" t="s">
        <v>5</v>
      </c>
      <c r="G12" s="14"/>
      <c r="H12" s="25"/>
      <c r="I12" s="151"/>
      <c r="J12" s="7"/>
      <c r="K12" s="152"/>
      <c r="L12" s="12" t="s">
        <v>1</v>
      </c>
      <c r="M12" s="14" t="s">
        <v>5</v>
      </c>
      <c r="N12" s="14"/>
      <c r="O12" s="151"/>
    </row>
    <row r="13" spans="2:15" ht="9.75" customHeight="1" thickBot="1">
      <c r="B13" s="688"/>
      <c r="C13" s="688"/>
      <c r="D13" s="152"/>
      <c r="E13" s="14"/>
      <c r="F13" s="14"/>
      <c r="G13" s="14"/>
      <c r="H13" s="25"/>
      <c r="I13" s="151"/>
      <c r="J13" s="7"/>
      <c r="K13" s="152"/>
      <c r="L13" s="14"/>
      <c r="M13" s="14"/>
      <c r="N13" s="14"/>
      <c r="O13" s="151"/>
    </row>
    <row r="14" spans="2:15" ht="21.95" customHeight="1" thickBot="1">
      <c r="B14" s="688"/>
      <c r="C14" s="688"/>
      <c r="D14" s="152"/>
      <c r="E14" s="52" t="s">
        <v>0</v>
      </c>
      <c r="F14" s="90" t="s">
        <v>3</v>
      </c>
      <c r="G14" s="84" t="s">
        <v>4</v>
      </c>
      <c r="H14" s="53" t="s">
        <v>313</v>
      </c>
      <c r="I14" s="151"/>
      <c r="J14" s="7"/>
      <c r="K14" s="152"/>
      <c r="L14" s="52" t="s">
        <v>0</v>
      </c>
      <c r="M14" s="90" t="s">
        <v>3</v>
      </c>
      <c r="N14" s="98" t="s">
        <v>4</v>
      </c>
      <c r="O14" s="151"/>
    </row>
    <row r="15" spans="2:15" ht="21.95" customHeight="1">
      <c r="B15" s="16"/>
      <c r="C15" s="16"/>
      <c r="D15" s="152"/>
      <c r="E15" s="88">
        <v>1</v>
      </c>
      <c r="F15" s="92" t="s">
        <v>137</v>
      </c>
      <c r="G15" s="104">
        <v>20</v>
      </c>
      <c r="H15" s="89">
        <v>2</v>
      </c>
      <c r="I15" s="151"/>
      <c r="J15" s="7"/>
      <c r="K15" s="152"/>
      <c r="L15" s="88">
        <v>1</v>
      </c>
      <c r="M15" s="92" t="s">
        <v>137</v>
      </c>
      <c r="N15" s="89">
        <v>20</v>
      </c>
      <c r="O15" s="151"/>
    </row>
    <row r="16" spans="2:15" ht="21.95" customHeight="1">
      <c r="B16" s="16"/>
      <c r="C16" s="16"/>
      <c r="D16" s="152"/>
      <c r="E16" s="81">
        <v>2</v>
      </c>
      <c r="F16" s="91" t="s">
        <v>314</v>
      </c>
      <c r="G16" s="105">
        <v>19</v>
      </c>
      <c r="H16" s="82">
        <v>1</v>
      </c>
      <c r="I16" s="151"/>
      <c r="J16" s="7"/>
      <c r="K16" s="152"/>
      <c r="L16" s="81">
        <v>2</v>
      </c>
      <c r="M16" s="91" t="s">
        <v>314</v>
      </c>
      <c r="N16" s="82">
        <v>19</v>
      </c>
      <c r="O16" s="151"/>
    </row>
    <row r="17" spans="2:15" ht="21.95" customHeight="1" thickBot="1">
      <c r="B17" s="16"/>
      <c r="C17" s="16"/>
      <c r="D17" s="152"/>
      <c r="E17" s="100">
        <v>3</v>
      </c>
      <c r="F17" s="106" t="s">
        <v>168</v>
      </c>
      <c r="G17" s="131">
        <v>18</v>
      </c>
      <c r="H17" s="101">
        <v>1</v>
      </c>
      <c r="I17" s="151"/>
      <c r="J17" s="7"/>
      <c r="K17" s="152"/>
      <c r="L17" s="351">
        <v>3</v>
      </c>
      <c r="M17" s="279" t="s">
        <v>168</v>
      </c>
      <c r="N17" s="353">
        <v>18</v>
      </c>
      <c r="O17" s="151"/>
    </row>
    <row r="18" spans="2:15" ht="8.25" customHeight="1" thickBot="1">
      <c r="D18" s="153"/>
      <c r="E18" s="154"/>
      <c r="F18" s="154"/>
      <c r="G18" s="154"/>
      <c r="H18" s="154"/>
      <c r="I18" s="155"/>
      <c r="K18" s="153"/>
      <c r="L18" s="154"/>
      <c r="M18" s="154"/>
      <c r="N18" s="154"/>
      <c r="O18" s="155"/>
    </row>
    <row r="19" spans="2:15" ht="15.75" thickTop="1">
      <c r="D19" s="676"/>
      <c r="E19" s="677"/>
      <c r="F19" s="677"/>
      <c r="G19" s="677"/>
      <c r="H19" s="677"/>
      <c r="I19" s="677"/>
      <c r="J19" s="17"/>
    </row>
    <row r="20" spans="2:15" ht="15">
      <c r="D20" s="676"/>
      <c r="E20" s="677"/>
      <c r="F20" s="677"/>
      <c r="G20" s="677"/>
      <c r="H20" s="677"/>
      <c r="I20" s="677"/>
      <c r="J20" s="17"/>
    </row>
    <row r="21" spans="2:15" ht="18">
      <c r="E21" s="19"/>
      <c r="F21" s="19"/>
      <c r="G21" s="5"/>
      <c r="H21" s="4"/>
      <c r="I21" s="17"/>
      <c r="J21" s="17"/>
    </row>
    <row r="22" spans="2:15" ht="18">
      <c r="E22" s="18"/>
      <c r="F22" s="19"/>
      <c r="G22" s="5"/>
      <c r="H22" s="2"/>
      <c r="I22" s="17"/>
      <c r="J22" s="17"/>
    </row>
    <row r="23" spans="2:15" ht="18">
      <c r="E23" s="18"/>
      <c r="F23" s="19"/>
      <c r="G23" s="44"/>
      <c r="H23" s="2"/>
      <c r="I23" s="17"/>
      <c r="J23" s="17"/>
    </row>
    <row r="24" spans="2:15" ht="18">
      <c r="E24" s="17"/>
      <c r="F24" s="18"/>
      <c r="G24" s="5"/>
      <c r="H24" s="2"/>
      <c r="I24" s="17"/>
      <c r="J24" s="17"/>
    </row>
    <row r="25" spans="2:15" ht="18">
      <c r="E25" s="17"/>
      <c r="F25" s="18"/>
      <c r="G25" s="5"/>
      <c r="H25" s="2"/>
      <c r="I25" s="17"/>
      <c r="J25" s="17"/>
    </row>
    <row r="26" spans="2:15" ht="18">
      <c r="E26" s="17"/>
      <c r="F26" s="17"/>
      <c r="G26" s="5"/>
      <c r="H26" s="4"/>
      <c r="I26" s="17"/>
      <c r="J26" s="17"/>
    </row>
    <row r="27" spans="2:15" ht="18">
      <c r="E27" s="17"/>
      <c r="F27" s="17"/>
      <c r="G27" s="5"/>
      <c r="H27" s="4"/>
      <c r="I27" s="17"/>
      <c r="J27" s="17"/>
    </row>
    <row r="28" spans="2:15">
      <c r="E28" s="17"/>
      <c r="F28" s="17"/>
      <c r="G28" s="17"/>
      <c r="H28" s="17"/>
      <c r="I28" s="17"/>
      <c r="J28" s="17"/>
    </row>
    <row r="29" spans="2:15">
      <c r="E29" s="17"/>
      <c r="F29" s="17"/>
      <c r="G29" s="17"/>
      <c r="H29" s="17"/>
      <c r="I29" s="17"/>
      <c r="J29" s="17"/>
    </row>
    <row r="30" spans="2:15">
      <c r="E30" s="17"/>
      <c r="F30" s="17"/>
      <c r="G30" s="17"/>
      <c r="H30" s="17"/>
      <c r="I30" s="17"/>
      <c r="J30" s="17"/>
    </row>
  </sheetData>
  <mergeCells count="12">
    <mergeCell ref="D20:I20"/>
    <mergeCell ref="B5:E5"/>
    <mergeCell ref="G5:I5"/>
    <mergeCell ref="D7:I7"/>
    <mergeCell ref="K7:O7"/>
    <mergeCell ref="E9:H9"/>
    <mergeCell ref="L9:N9"/>
    <mergeCell ref="B10:C10"/>
    <mergeCell ref="B12:C12"/>
    <mergeCell ref="B13:C13"/>
    <mergeCell ref="B14:C14"/>
    <mergeCell ref="D19:I19"/>
  </mergeCells>
  <pageMargins left="1.3779527559055118" right="0.19685039370078741" top="1.3779527559055118" bottom="0.98425196850393704" header="0.51181102362204722" footer="0.51181102362204722"/>
  <pageSetup paperSize="9" scale="14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59"/>
  <sheetViews>
    <sheetView showGridLines="0" topLeftCell="B1" workbookViewId="0">
      <selection activeCell="C28" sqref="C28"/>
    </sheetView>
  </sheetViews>
  <sheetFormatPr defaultRowHeight="12.75"/>
  <cols>
    <col min="1" max="2" width="9.140625" style="8" customWidth="1"/>
    <col min="3" max="3" width="15.42578125" style="8" customWidth="1"/>
    <col min="4" max="4" width="1.42578125" style="8" customWidth="1"/>
    <col min="5" max="5" width="7.85546875" style="8" customWidth="1"/>
    <col min="6" max="6" width="23.28515625" style="8" customWidth="1"/>
    <col min="7" max="7" width="7.7109375" style="8" bestFit="1" customWidth="1"/>
    <col min="8" max="8" width="15.7109375" style="8" bestFit="1" customWidth="1"/>
    <col min="9" max="9" width="1.42578125" style="8" customWidth="1"/>
    <col min="10" max="10" width="3" style="8" customWidth="1"/>
    <col min="11" max="11" width="2.7109375" style="8" customWidth="1"/>
    <col min="12" max="12" width="9.140625" style="8"/>
    <col min="13" max="13" width="23.42578125" style="8" customWidth="1"/>
    <col min="14" max="14" width="9.140625" style="8"/>
    <col min="15" max="15" width="2.85546875" style="8" customWidth="1"/>
    <col min="16" max="16" width="9.140625" style="8"/>
    <col min="17" max="17" width="1.5703125" style="8" customWidth="1"/>
    <col min="18" max="18" width="9.140625" style="8"/>
    <col min="19" max="19" width="25.85546875" style="8" bestFit="1" customWidth="1"/>
    <col min="20" max="20" width="9.140625" style="8"/>
    <col min="21" max="21" width="2.42578125" style="8" customWidth="1"/>
    <col min="22" max="16384" width="9.140625" style="8"/>
  </cols>
  <sheetData>
    <row r="2" spans="2:21">
      <c r="B2" s="6"/>
      <c r="C2" s="6"/>
      <c r="D2" s="7"/>
      <c r="E2" s="7"/>
      <c r="F2" s="7"/>
      <c r="G2" s="7"/>
      <c r="H2" s="7"/>
      <c r="I2" s="7"/>
    </row>
    <row r="3" spans="2:21" ht="15.75" thickBot="1">
      <c r="B3" s="678"/>
      <c r="C3" s="678"/>
      <c r="D3" s="679"/>
      <c r="E3" s="679"/>
      <c r="F3" s="7"/>
      <c r="G3" s="7"/>
      <c r="H3" s="7"/>
      <c r="I3" s="86"/>
    </row>
    <row r="4" spans="2:21" ht="8.25" customHeight="1" thickTop="1">
      <c r="B4" s="9"/>
      <c r="C4" s="9"/>
      <c r="D4" s="146"/>
      <c r="E4" s="147"/>
      <c r="F4" s="147"/>
      <c r="G4" s="147"/>
      <c r="H4" s="147"/>
      <c r="I4" s="149"/>
      <c r="J4" s="7"/>
      <c r="K4" s="146"/>
      <c r="L4" s="147"/>
      <c r="M4" s="147"/>
      <c r="N4" s="147"/>
      <c r="O4" s="149"/>
      <c r="Q4" s="146"/>
      <c r="R4" s="147"/>
      <c r="S4" s="147"/>
      <c r="T4" s="147"/>
      <c r="U4" s="149"/>
    </row>
    <row r="5" spans="2:21" ht="15.75">
      <c r="B5" s="10"/>
      <c r="C5" s="11"/>
      <c r="D5" s="681" t="s">
        <v>2</v>
      </c>
      <c r="E5" s="678"/>
      <c r="F5" s="678"/>
      <c r="G5" s="678"/>
      <c r="H5" s="678"/>
      <c r="I5" s="682"/>
      <c r="J5" s="7"/>
      <c r="K5" s="681" t="s">
        <v>2</v>
      </c>
      <c r="L5" s="678"/>
      <c r="M5" s="678"/>
      <c r="N5" s="678"/>
      <c r="O5" s="682"/>
      <c r="Q5" s="681" t="s">
        <v>2</v>
      </c>
      <c r="R5" s="678"/>
      <c r="S5" s="678"/>
      <c r="T5" s="678"/>
      <c r="U5" s="682"/>
    </row>
    <row r="6" spans="2:21" ht="2.25" customHeight="1">
      <c r="B6" s="11"/>
      <c r="C6" s="11"/>
      <c r="D6" s="150"/>
      <c r="E6" s="51"/>
      <c r="F6" s="51"/>
      <c r="G6" s="51"/>
      <c r="H6" s="51"/>
      <c r="I6" s="151"/>
      <c r="J6" s="7"/>
      <c r="K6" s="150"/>
      <c r="L6" s="51"/>
      <c r="M6" s="51"/>
      <c r="N6" s="51"/>
      <c r="O6" s="151"/>
      <c r="Q6" s="150"/>
      <c r="R6" s="51"/>
      <c r="S6" s="51"/>
      <c r="T6" s="51"/>
      <c r="U6" s="151"/>
    </row>
    <row r="7" spans="2:21" ht="22.5" customHeight="1">
      <c r="B7" s="686"/>
      <c r="C7" s="686"/>
      <c r="D7" s="152"/>
      <c r="E7" s="12" t="s">
        <v>6</v>
      </c>
      <c r="F7" s="13" t="s">
        <v>339</v>
      </c>
      <c r="G7" s="13"/>
      <c r="H7" s="13"/>
      <c r="I7" s="151"/>
      <c r="J7" s="7"/>
      <c r="K7" s="152"/>
      <c r="L7" s="12" t="s">
        <v>6</v>
      </c>
      <c r="M7" s="13" t="s">
        <v>339</v>
      </c>
      <c r="N7" s="13"/>
      <c r="O7" s="151"/>
      <c r="Q7" s="152"/>
      <c r="R7" s="12" t="s">
        <v>6</v>
      </c>
      <c r="S7" s="13" t="s">
        <v>339</v>
      </c>
      <c r="T7" s="13"/>
      <c r="U7" s="151"/>
    </row>
    <row r="8" spans="2:21" ht="3.75" customHeight="1">
      <c r="B8" s="15"/>
      <c r="C8" s="15"/>
      <c r="D8" s="152"/>
      <c r="E8" s="14"/>
      <c r="F8" s="14"/>
      <c r="G8" s="14"/>
      <c r="H8" s="14"/>
      <c r="I8" s="151"/>
      <c r="J8" s="7"/>
      <c r="K8" s="152"/>
      <c r="L8" s="14"/>
      <c r="M8" s="14"/>
      <c r="N8" s="14"/>
      <c r="O8" s="151"/>
      <c r="Q8" s="152"/>
      <c r="R8" s="14"/>
      <c r="S8" s="14"/>
      <c r="T8" s="14"/>
      <c r="U8" s="151"/>
    </row>
    <row r="9" spans="2:21" ht="15">
      <c r="B9" s="687"/>
      <c r="C9" s="687"/>
      <c r="D9" s="152"/>
      <c r="E9" s="12" t="s">
        <v>1</v>
      </c>
      <c r="F9" s="14" t="s">
        <v>204</v>
      </c>
      <c r="G9" s="14"/>
      <c r="H9" s="14"/>
      <c r="I9" s="151"/>
      <c r="J9" s="7"/>
      <c r="K9" s="152"/>
      <c r="L9" s="12" t="s">
        <v>1</v>
      </c>
      <c r="M9" s="14" t="s">
        <v>204</v>
      </c>
      <c r="N9" s="14"/>
      <c r="O9" s="151"/>
      <c r="Q9" s="152"/>
      <c r="R9" s="12" t="s">
        <v>1</v>
      </c>
      <c r="S9" s="14" t="s">
        <v>204</v>
      </c>
      <c r="T9" s="14"/>
      <c r="U9" s="151"/>
    </row>
    <row r="10" spans="2:21" ht="9.75" customHeight="1" thickBot="1">
      <c r="B10" s="688"/>
      <c r="C10" s="688"/>
      <c r="D10" s="152"/>
      <c r="E10" s="14"/>
      <c r="F10" s="14"/>
      <c r="G10" s="14"/>
      <c r="H10" s="14"/>
      <c r="I10" s="151"/>
      <c r="J10" s="7"/>
      <c r="K10" s="152"/>
      <c r="L10" s="14"/>
      <c r="M10" s="14"/>
      <c r="N10" s="14"/>
      <c r="O10" s="151"/>
      <c r="Q10" s="152"/>
      <c r="R10" s="14"/>
      <c r="S10" s="14"/>
      <c r="T10" s="14"/>
      <c r="U10" s="151"/>
    </row>
    <row r="11" spans="2:21" ht="22.5" customHeight="1" thickBot="1">
      <c r="B11" s="688"/>
      <c r="C11" s="688"/>
      <c r="D11" s="152"/>
      <c r="E11" s="52" t="s">
        <v>0</v>
      </c>
      <c r="F11" s="90" t="s">
        <v>76</v>
      </c>
      <c r="G11" s="98" t="s">
        <v>194</v>
      </c>
      <c r="H11" s="231" t="s">
        <v>205</v>
      </c>
      <c r="I11" s="173"/>
      <c r="J11" s="15"/>
      <c r="K11" s="152"/>
      <c r="L11" s="52" t="s">
        <v>0</v>
      </c>
      <c r="M11" s="90" t="s">
        <v>76</v>
      </c>
      <c r="N11" s="98" t="s">
        <v>194</v>
      </c>
      <c r="O11" s="173"/>
      <c r="Q11" s="152"/>
      <c r="R11" s="52" t="s">
        <v>0</v>
      </c>
      <c r="S11" s="90" t="s">
        <v>76</v>
      </c>
      <c r="T11" s="98" t="s">
        <v>194</v>
      </c>
      <c r="U11" s="173"/>
    </row>
    <row r="12" spans="2:21" ht="21.95" customHeight="1">
      <c r="B12" s="16"/>
      <c r="C12" s="16"/>
      <c r="D12" s="152"/>
      <c r="E12" s="88">
        <v>1</v>
      </c>
      <c r="F12" s="92" t="s">
        <v>39</v>
      </c>
      <c r="G12" s="104">
        <v>74</v>
      </c>
      <c r="H12" s="89" t="s">
        <v>206</v>
      </c>
      <c r="I12" s="151"/>
      <c r="J12" s="7"/>
      <c r="K12" s="152"/>
      <c r="L12" s="88">
        <v>1</v>
      </c>
      <c r="M12" s="92" t="s">
        <v>39</v>
      </c>
      <c r="N12" s="89">
        <v>74</v>
      </c>
      <c r="O12" s="151"/>
      <c r="Q12" s="152"/>
      <c r="R12" s="88">
        <v>1</v>
      </c>
      <c r="S12" s="92" t="s">
        <v>329</v>
      </c>
      <c r="T12" s="89">
        <v>74</v>
      </c>
      <c r="U12" s="151"/>
    </row>
    <row r="13" spans="2:21" ht="21.95" customHeight="1">
      <c r="B13" s="16"/>
      <c r="C13" s="16"/>
      <c r="D13" s="152"/>
      <c r="E13" s="81">
        <v>2</v>
      </c>
      <c r="F13" s="91" t="s">
        <v>12</v>
      </c>
      <c r="G13" s="105">
        <v>74</v>
      </c>
      <c r="H13" s="82" t="s">
        <v>207</v>
      </c>
      <c r="I13" s="151"/>
      <c r="J13" s="7"/>
      <c r="K13" s="152"/>
      <c r="L13" s="81">
        <v>2</v>
      </c>
      <c r="M13" s="91" t="s">
        <v>12</v>
      </c>
      <c r="N13" s="82">
        <v>74</v>
      </c>
      <c r="O13" s="151"/>
      <c r="Q13" s="152"/>
      <c r="R13" s="81">
        <v>2</v>
      </c>
      <c r="S13" s="91" t="s">
        <v>330</v>
      </c>
      <c r="T13" s="82">
        <v>74</v>
      </c>
      <c r="U13" s="151"/>
    </row>
    <row r="14" spans="2:21" ht="21.95" customHeight="1">
      <c r="B14" s="16"/>
      <c r="C14" s="16"/>
      <c r="D14" s="152"/>
      <c r="E14" s="81">
        <v>3</v>
      </c>
      <c r="F14" s="91" t="s">
        <v>127</v>
      </c>
      <c r="G14" s="105">
        <v>75</v>
      </c>
      <c r="H14" s="82">
        <v>8</v>
      </c>
      <c r="I14" s="151"/>
      <c r="J14" s="7"/>
      <c r="K14" s="152"/>
      <c r="L14" s="81">
        <v>3</v>
      </c>
      <c r="M14" s="91" t="s">
        <v>127</v>
      </c>
      <c r="N14" s="82">
        <v>75</v>
      </c>
      <c r="O14" s="151"/>
      <c r="Q14" s="152"/>
      <c r="R14" s="81">
        <v>3</v>
      </c>
      <c r="S14" s="91" t="s">
        <v>331</v>
      </c>
      <c r="T14" s="82">
        <v>75</v>
      </c>
      <c r="U14" s="151"/>
    </row>
    <row r="15" spans="2:21" ht="21.95" customHeight="1">
      <c r="B15" s="16"/>
      <c r="C15" s="16"/>
      <c r="D15" s="152"/>
      <c r="E15" s="81">
        <v>4</v>
      </c>
      <c r="F15" s="91" t="s">
        <v>81</v>
      </c>
      <c r="G15" s="105">
        <v>76</v>
      </c>
      <c r="H15" s="82">
        <v>7</v>
      </c>
      <c r="I15" s="151"/>
      <c r="J15" s="7"/>
      <c r="K15" s="152"/>
      <c r="L15" s="81">
        <v>4</v>
      </c>
      <c r="M15" s="91" t="s">
        <v>81</v>
      </c>
      <c r="N15" s="82">
        <v>76</v>
      </c>
      <c r="O15" s="151"/>
      <c r="Q15" s="152"/>
      <c r="R15" s="81">
        <v>4</v>
      </c>
      <c r="S15" s="91" t="s">
        <v>332</v>
      </c>
      <c r="T15" s="82">
        <v>76</v>
      </c>
      <c r="U15" s="151"/>
    </row>
    <row r="16" spans="2:21" ht="21.95" customHeight="1">
      <c r="B16" s="16"/>
      <c r="C16" s="16"/>
      <c r="D16" s="152"/>
      <c r="E16" s="81">
        <v>5</v>
      </c>
      <c r="F16" s="91" t="s">
        <v>177</v>
      </c>
      <c r="G16" s="105">
        <v>76</v>
      </c>
      <c r="H16" s="82">
        <v>6</v>
      </c>
      <c r="I16" s="151"/>
      <c r="J16" s="7"/>
      <c r="K16" s="152"/>
      <c r="L16" s="81">
        <v>5</v>
      </c>
      <c r="M16" s="91" t="s">
        <v>177</v>
      </c>
      <c r="N16" s="82">
        <v>76</v>
      </c>
      <c r="O16" s="151"/>
      <c r="Q16" s="152"/>
      <c r="R16" s="81">
        <v>5</v>
      </c>
      <c r="S16" s="91" t="s">
        <v>333</v>
      </c>
      <c r="T16" s="82">
        <v>76</v>
      </c>
      <c r="U16" s="151"/>
    </row>
    <row r="17" spans="2:21" ht="21.95" customHeight="1">
      <c r="B17" s="16"/>
      <c r="C17" s="16"/>
      <c r="D17" s="152"/>
      <c r="E17" s="81">
        <v>6</v>
      </c>
      <c r="F17" s="91" t="s">
        <v>10</v>
      </c>
      <c r="G17" s="105">
        <v>76</v>
      </c>
      <c r="H17" s="82">
        <v>5</v>
      </c>
      <c r="I17" s="151"/>
      <c r="J17" s="7"/>
      <c r="K17" s="152"/>
      <c r="L17" s="81">
        <v>6</v>
      </c>
      <c r="M17" s="91" t="s">
        <v>10</v>
      </c>
      <c r="N17" s="82">
        <v>76</v>
      </c>
      <c r="O17" s="151"/>
      <c r="Q17" s="152"/>
      <c r="R17" s="81">
        <v>6</v>
      </c>
      <c r="S17" s="91" t="s">
        <v>334</v>
      </c>
      <c r="T17" s="82">
        <v>76</v>
      </c>
      <c r="U17" s="151"/>
    </row>
    <row r="18" spans="2:21" ht="21.95" customHeight="1">
      <c r="B18" s="16"/>
      <c r="C18" s="16"/>
      <c r="D18" s="152"/>
      <c r="E18" s="81">
        <v>7</v>
      </c>
      <c r="F18" s="91" t="s">
        <v>51</v>
      </c>
      <c r="G18" s="105">
        <v>76</v>
      </c>
      <c r="H18" s="82">
        <v>4</v>
      </c>
      <c r="I18" s="151"/>
      <c r="J18" s="7"/>
      <c r="K18" s="152"/>
      <c r="L18" s="81">
        <v>7</v>
      </c>
      <c r="M18" s="91" t="s">
        <v>51</v>
      </c>
      <c r="N18" s="82">
        <v>76</v>
      </c>
      <c r="O18" s="151"/>
      <c r="Q18" s="152"/>
      <c r="R18" s="81">
        <v>7</v>
      </c>
      <c r="S18" s="91" t="s">
        <v>335</v>
      </c>
      <c r="T18" s="82">
        <v>76</v>
      </c>
      <c r="U18" s="151"/>
    </row>
    <row r="19" spans="2:21" ht="21.95" customHeight="1">
      <c r="B19" s="16"/>
      <c r="C19" s="16"/>
      <c r="D19" s="152"/>
      <c r="E19" s="81">
        <v>8</v>
      </c>
      <c r="F19" s="91" t="s">
        <v>67</v>
      </c>
      <c r="G19" s="105">
        <v>77</v>
      </c>
      <c r="H19" s="82">
        <v>3</v>
      </c>
      <c r="I19" s="151"/>
      <c r="J19" s="7"/>
      <c r="K19" s="152"/>
      <c r="L19" s="81">
        <v>8</v>
      </c>
      <c r="M19" s="91" t="s">
        <v>67</v>
      </c>
      <c r="N19" s="82">
        <v>77</v>
      </c>
      <c r="O19" s="151"/>
      <c r="Q19" s="152"/>
      <c r="R19" s="81">
        <v>8</v>
      </c>
      <c r="S19" s="91" t="s">
        <v>336</v>
      </c>
      <c r="T19" s="82">
        <v>77</v>
      </c>
      <c r="U19" s="151"/>
    </row>
    <row r="20" spans="2:21" ht="21.95" customHeight="1">
      <c r="B20" s="16"/>
      <c r="C20" s="16"/>
      <c r="D20" s="152"/>
      <c r="E20" s="81">
        <v>9</v>
      </c>
      <c r="F20" s="106" t="s">
        <v>191</v>
      </c>
      <c r="G20" s="131">
        <v>77</v>
      </c>
      <c r="H20" s="82">
        <v>2</v>
      </c>
      <c r="I20" s="151"/>
      <c r="J20" s="7"/>
      <c r="K20" s="152"/>
      <c r="L20" s="81">
        <v>9</v>
      </c>
      <c r="M20" s="106" t="s">
        <v>191</v>
      </c>
      <c r="N20" s="101">
        <v>77</v>
      </c>
      <c r="O20" s="151"/>
      <c r="Q20" s="152"/>
      <c r="R20" s="81">
        <v>9</v>
      </c>
      <c r="S20" s="106" t="s">
        <v>337</v>
      </c>
      <c r="T20" s="101">
        <v>77</v>
      </c>
      <c r="U20" s="151"/>
    </row>
    <row r="21" spans="2:21" ht="21.95" customHeight="1" thickBot="1">
      <c r="B21" s="16"/>
      <c r="C21" s="16"/>
      <c r="D21" s="152"/>
      <c r="E21" s="85">
        <v>10</v>
      </c>
      <c r="F21" s="103" t="s">
        <v>328</v>
      </c>
      <c r="G21" s="172">
        <v>77</v>
      </c>
      <c r="H21" s="83">
        <v>1</v>
      </c>
      <c r="I21" s="151"/>
      <c r="J21" s="7"/>
      <c r="K21" s="152"/>
      <c r="L21" s="85">
        <v>10</v>
      </c>
      <c r="M21" s="103" t="s">
        <v>328</v>
      </c>
      <c r="N21" s="83">
        <v>77</v>
      </c>
      <c r="O21" s="151"/>
      <c r="Q21" s="152"/>
      <c r="R21" s="85">
        <v>10</v>
      </c>
      <c r="S21" s="103" t="s">
        <v>338</v>
      </c>
      <c r="T21" s="83">
        <v>77</v>
      </c>
      <c r="U21" s="151"/>
    </row>
    <row r="22" spans="2:21" ht="8.25" customHeight="1" thickBot="1">
      <c r="D22" s="153"/>
      <c r="E22" s="154"/>
      <c r="F22" s="154"/>
      <c r="G22" s="154"/>
      <c r="H22" s="154"/>
      <c r="I22" s="155"/>
      <c r="K22" s="153"/>
      <c r="L22" s="154"/>
      <c r="M22" s="154"/>
      <c r="N22" s="154"/>
      <c r="O22" s="155"/>
      <c r="Q22" s="153"/>
      <c r="R22" s="154"/>
      <c r="S22" s="154"/>
      <c r="T22" s="154"/>
      <c r="U22" s="155"/>
    </row>
    <row r="23" spans="2:21" ht="15.75" thickTop="1">
      <c r="D23" s="676"/>
      <c r="E23" s="689"/>
      <c r="F23" s="689"/>
      <c r="G23" s="689"/>
      <c r="H23" s="689"/>
      <c r="I23" s="689"/>
      <c r="M23" s="232"/>
    </row>
    <row r="24" spans="2:21" ht="15">
      <c r="D24" s="690"/>
      <c r="E24" s="690"/>
      <c r="F24" s="690"/>
      <c r="G24" s="690"/>
      <c r="H24" s="690"/>
      <c r="I24" s="690"/>
      <c r="J24" s="690"/>
    </row>
    <row r="25" spans="2:21" ht="15">
      <c r="D25" s="267" t="s">
        <v>363</v>
      </c>
      <c r="E25" s="97"/>
      <c r="F25" s="233"/>
      <c r="G25" s="233"/>
      <c r="H25" s="233"/>
      <c r="I25" s="233"/>
      <c r="J25" s="94"/>
    </row>
    <row r="26" spans="2:21" ht="15">
      <c r="C26" s="96"/>
      <c r="D26" s="97" t="s">
        <v>366</v>
      </c>
      <c r="F26" s="97"/>
      <c r="G26" s="97"/>
      <c r="H26" s="97"/>
      <c r="I26" s="94"/>
      <c r="J26" s="94"/>
    </row>
    <row r="27" spans="2:21" ht="18">
      <c r="E27" s="234"/>
      <c r="F27" s="19"/>
      <c r="G27" s="19"/>
      <c r="H27" s="19"/>
      <c r="I27" s="17"/>
      <c r="J27" s="17"/>
    </row>
    <row r="28" spans="2:21" ht="18" customHeight="1">
      <c r="E28" s="234"/>
      <c r="F28" s="19"/>
      <c r="G28" s="19"/>
      <c r="H28" s="19"/>
      <c r="I28" s="17"/>
      <c r="J28" s="17"/>
    </row>
    <row r="29" spans="2:21" ht="18" customHeight="1">
      <c r="E29" s="234"/>
      <c r="F29" s="18"/>
      <c r="G29" s="18"/>
      <c r="H29" s="18"/>
      <c r="I29" s="17"/>
      <c r="J29" s="17"/>
    </row>
    <row r="30" spans="2:21" ht="18" customHeight="1">
      <c r="E30" s="17"/>
      <c r="F30" s="18"/>
      <c r="G30" s="18"/>
      <c r="H30" s="18"/>
      <c r="I30" s="17"/>
      <c r="J30" s="17"/>
    </row>
    <row r="31" spans="2:21" ht="18" customHeight="1">
      <c r="E31" s="17"/>
      <c r="F31" s="17"/>
      <c r="G31" s="17"/>
      <c r="H31" s="17"/>
      <c r="I31" s="17"/>
      <c r="J31" s="17"/>
    </row>
    <row r="32" spans="2:21" ht="18" customHeight="1">
      <c r="E32" s="17"/>
      <c r="F32" s="17" t="s">
        <v>86</v>
      </c>
      <c r="G32" s="17"/>
      <c r="H32" s="17"/>
      <c r="I32" s="17"/>
      <c r="J32" s="17"/>
    </row>
    <row r="33" spans="5:10" ht="18" customHeight="1">
      <c r="E33" s="17"/>
      <c r="F33" s="17"/>
      <c r="G33" s="17"/>
      <c r="H33" s="17"/>
      <c r="I33" s="17"/>
      <c r="J33" s="17"/>
    </row>
    <row r="34" spans="5:10" ht="18" customHeight="1">
      <c r="E34" s="17"/>
      <c r="F34" s="17"/>
      <c r="G34" s="17"/>
      <c r="H34" s="17"/>
      <c r="I34" s="17"/>
      <c r="J34" s="17"/>
    </row>
    <row r="35" spans="5:10" ht="18" customHeight="1">
      <c r="E35" s="17"/>
      <c r="F35" s="17"/>
      <c r="G35" s="17"/>
      <c r="H35" s="17"/>
      <c r="I35" s="17"/>
      <c r="J35" s="17"/>
    </row>
    <row r="36" spans="5:10" ht="18" customHeight="1"/>
    <row r="37" spans="5:10" ht="18" customHeight="1"/>
    <row r="38" spans="5:10" ht="18" customHeight="1"/>
    <row r="39" spans="5:10" ht="18" customHeight="1"/>
    <row r="40" spans="5:10" ht="18" customHeight="1"/>
    <row r="41" spans="5:10" ht="18" customHeight="1"/>
    <row r="42" spans="5:10" ht="18" customHeight="1"/>
    <row r="43" spans="5:10" ht="18" customHeight="1"/>
    <row r="44" spans="5:10" ht="18" customHeight="1"/>
    <row r="45" spans="5:10" ht="18" customHeight="1"/>
    <row r="46" spans="5:10" ht="18" customHeight="1"/>
    <row r="47" spans="5:10" ht="18" customHeight="1"/>
    <row r="48" spans="5: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10">
    <mergeCell ref="K5:O5"/>
    <mergeCell ref="Q5:U5"/>
    <mergeCell ref="D23:I23"/>
    <mergeCell ref="D24:J24"/>
    <mergeCell ref="B3:E3"/>
    <mergeCell ref="D5:I5"/>
    <mergeCell ref="B7:C7"/>
    <mergeCell ref="B9:C9"/>
    <mergeCell ref="B10:C10"/>
    <mergeCell ref="B11:C11"/>
  </mergeCells>
  <pageMargins left="0.78740157480314965" right="0.19685039370078741" top="0.98425196850393704" bottom="0.98425196850393704" header="0.51181102362204722" footer="0.51181102362204722"/>
  <pageSetup paperSize="9" scale="14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0"/>
  <sheetViews>
    <sheetView showGridLines="0" topLeftCell="B4" workbookViewId="0">
      <selection activeCell="F35" sqref="F35"/>
    </sheetView>
  </sheetViews>
  <sheetFormatPr defaultRowHeight="12.75"/>
  <cols>
    <col min="1" max="2" width="9.140625" style="8" customWidth="1"/>
    <col min="3" max="3" width="15.42578125" style="8" customWidth="1"/>
    <col min="4" max="4" width="1.42578125" style="8" customWidth="1"/>
    <col min="5" max="5" width="7.85546875" style="8" customWidth="1"/>
    <col min="6" max="6" width="25.85546875" style="8" bestFit="1" customWidth="1"/>
    <col min="7" max="7" width="7.85546875" style="8" customWidth="1"/>
    <col min="8" max="8" width="7" style="8" bestFit="1" customWidth="1"/>
    <col min="9" max="9" width="1.42578125" style="8" customWidth="1"/>
    <col min="10" max="10" width="7.7109375" style="8" customWidth="1"/>
    <col min="11" max="16384" width="9.140625" style="8"/>
  </cols>
  <sheetData>
    <row r="4" spans="2:10">
      <c r="B4" s="6"/>
      <c r="C4" s="6"/>
      <c r="D4" s="7"/>
      <c r="E4" s="7"/>
      <c r="F4" s="7"/>
      <c r="G4" s="6"/>
      <c r="H4" s="6"/>
      <c r="I4" s="7"/>
    </row>
    <row r="5" spans="2:10" ht="15.75" thickBot="1">
      <c r="B5" s="678"/>
      <c r="C5" s="678"/>
      <c r="D5" s="679"/>
      <c r="E5" s="679"/>
      <c r="F5" s="7"/>
      <c r="G5" s="678"/>
      <c r="H5" s="678"/>
      <c r="I5" s="680"/>
    </row>
    <row r="6" spans="2:10" ht="8.25" customHeight="1" thickTop="1">
      <c r="B6" s="9"/>
      <c r="C6" s="9"/>
      <c r="D6" s="146" t="s">
        <v>72</v>
      </c>
      <c r="E6" s="147"/>
      <c r="F6" s="147"/>
      <c r="G6" s="147"/>
      <c r="H6" s="148"/>
      <c r="I6" s="149"/>
      <c r="J6" s="7"/>
    </row>
    <row r="7" spans="2:10" ht="15.75">
      <c r="B7" s="10"/>
      <c r="C7" s="11"/>
      <c r="D7" s="681" t="s">
        <v>2</v>
      </c>
      <c r="E7" s="678"/>
      <c r="F7" s="678"/>
      <c r="G7" s="678"/>
      <c r="H7" s="680"/>
      <c r="I7" s="682"/>
      <c r="J7" s="7"/>
    </row>
    <row r="8" spans="2:10" ht="2.25" customHeight="1" thickBot="1">
      <c r="B8" s="11"/>
      <c r="C8" s="11"/>
      <c r="D8" s="150"/>
      <c r="E8" s="51"/>
      <c r="F8" s="51"/>
      <c r="G8" s="51"/>
      <c r="H8" s="11"/>
      <c r="I8" s="151"/>
      <c r="J8" s="7"/>
    </row>
    <row r="9" spans="2:10" ht="24" customHeight="1" thickBot="1">
      <c r="B9" s="11"/>
      <c r="C9" s="11"/>
      <c r="D9" s="150"/>
      <c r="E9" s="683" t="s">
        <v>78</v>
      </c>
      <c r="F9" s="684"/>
      <c r="G9" s="684"/>
      <c r="H9" s="685"/>
      <c r="I9" s="151"/>
      <c r="J9" s="7"/>
    </row>
    <row r="10" spans="2:10" ht="22.5" customHeight="1">
      <c r="B10" s="686"/>
      <c r="C10" s="686"/>
      <c r="D10" s="152"/>
      <c r="E10" s="12" t="s">
        <v>6</v>
      </c>
      <c r="F10" s="13" t="s">
        <v>352</v>
      </c>
      <c r="G10" s="14"/>
      <c r="H10" s="14"/>
      <c r="I10" s="151"/>
      <c r="J10" s="7"/>
    </row>
    <row r="11" spans="2:10" ht="3.75" customHeight="1">
      <c r="B11" s="15"/>
      <c r="C11" s="15"/>
      <c r="D11" s="152"/>
      <c r="E11" s="14"/>
      <c r="F11" s="14"/>
      <c r="G11" s="14"/>
      <c r="H11" s="14"/>
      <c r="I11" s="151"/>
      <c r="J11" s="7"/>
    </row>
    <row r="12" spans="2:10" ht="15">
      <c r="B12" s="687"/>
      <c r="C12" s="687"/>
      <c r="D12" s="152"/>
      <c r="E12" s="12" t="s">
        <v>1</v>
      </c>
      <c r="F12" s="14" t="s">
        <v>5</v>
      </c>
      <c r="G12" s="14"/>
      <c r="H12" s="25"/>
      <c r="I12" s="151"/>
      <c r="J12" s="7"/>
    </row>
    <row r="13" spans="2:10" ht="9.75" customHeight="1" thickBot="1">
      <c r="B13" s="688"/>
      <c r="C13" s="688"/>
      <c r="D13" s="152"/>
      <c r="E13" s="14"/>
      <c r="F13" s="14"/>
      <c r="G13" s="14"/>
      <c r="H13" s="25"/>
      <c r="I13" s="151"/>
      <c r="J13" s="7"/>
    </row>
    <row r="14" spans="2:10" ht="21.95" customHeight="1" thickBot="1">
      <c r="B14" s="688"/>
      <c r="C14" s="688"/>
      <c r="D14" s="152"/>
      <c r="E14" s="52" t="s">
        <v>0</v>
      </c>
      <c r="F14" s="90" t="s">
        <v>3</v>
      </c>
      <c r="G14" s="84" t="s">
        <v>4</v>
      </c>
      <c r="H14" s="98" t="s">
        <v>7</v>
      </c>
      <c r="I14" s="151"/>
      <c r="J14" s="7"/>
    </row>
    <row r="15" spans="2:10" ht="21.95" customHeight="1">
      <c r="B15" s="16"/>
      <c r="C15" s="16"/>
      <c r="D15" s="152"/>
      <c r="E15" s="88">
        <v>1</v>
      </c>
      <c r="F15" s="92" t="s">
        <v>328</v>
      </c>
      <c r="G15" s="104">
        <v>19</v>
      </c>
      <c r="H15" s="89">
        <v>4</v>
      </c>
      <c r="I15" s="151"/>
      <c r="J15" s="7"/>
    </row>
    <row r="16" spans="2:10" ht="21.95" customHeight="1">
      <c r="B16" s="16"/>
      <c r="C16" s="16"/>
      <c r="D16" s="152"/>
      <c r="E16" s="81">
        <v>2</v>
      </c>
      <c r="F16" s="91" t="s">
        <v>353</v>
      </c>
      <c r="G16" s="105">
        <v>19</v>
      </c>
      <c r="H16" s="82">
        <v>3</v>
      </c>
      <c r="I16" s="151"/>
      <c r="J16" s="7"/>
    </row>
    <row r="17" spans="2:10" ht="21.95" customHeight="1" thickBot="1">
      <c r="B17" s="16"/>
      <c r="C17" s="16"/>
      <c r="D17" s="152"/>
      <c r="E17" s="351">
        <v>3</v>
      </c>
      <c r="F17" s="279" t="s">
        <v>48</v>
      </c>
      <c r="G17" s="352">
        <v>18</v>
      </c>
      <c r="H17" s="353">
        <v>2</v>
      </c>
      <c r="I17" s="151"/>
      <c r="J17" s="7"/>
    </row>
    <row r="18" spans="2:10" ht="8.25" customHeight="1" thickBot="1">
      <c r="D18" s="153"/>
      <c r="E18" s="154"/>
      <c r="F18" s="154"/>
      <c r="G18" s="154"/>
      <c r="H18" s="154"/>
      <c r="I18" s="155"/>
    </row>
    <row r="19" spans="2:10" ht="15.75" thickTop="1">
      <c r="D19" s="676"/>
      <c r="E19" s="677"/>
      <c r="F19" s="677"/>
      <c r="G19" s="677"/>
      <c r="H19" s="677"/>
      <c r="I19" s="677"/>
      <c r="J19" s="17"/>
    </row>
    <row r="20" spans="2:10" ht="15">
      <c r="D20" s="676"/>
      <c r="E20" s="677"/>
      <c r="F20" s="677"/>
      <c r="G20" s="677"/>
      <c r="H20" s="677"/>
      <c r="I20" s="677"/>
      <c r="J20" s="17"/>
    </row>
    <row r="21" spans="2:10" ht="18">
      <c r="E21" s="19"/>
      <c r="F21" s="19"/>
      <c r="G21" s="5"/>
      <c r="H21" s="4"/>
      <c r="I21" s="17"/>
      <c r="J21" s="17"/>
    </row>
    <row r="22" spans="2:10" ht="18">
      <c r="E22" s="18"/>
      <c r="F22" s="19"/>
      <c r="G22" s="5"/>
      <c r="H22" s="2"/>
      <c r="I22" s="17"/>
      <c r="J22" s="17"/>
    </row>
    <row r="23" spans="2:10" ht="18">
      <c r="E23" s="18"/>
      <c r="F23" s="19"/>
      <c r="G23" s="44"/>
      <c r="H23" s="2"/>
      <c r="I23" s="17"/>
      <c r="J23" s="17"/>
    </row>
    <row r="24" spans="2:10" ht="18">
      <c r="E24" s="17"/>
      <c r="F24" s="18"/>
      <c r="G24" s="5"/>
      <c r="H24" s="2"/>
      <c r="I24" s="17"/>
      <c r="J24" s="17"/>
    </row>
    <row r="25" spans="2:10" ht="18">
      <c r="E25" s="17"/>
      <c r="F25" s="18"/>
      <c r="G25" s="5"/>
      <c r="H25" s="2"/>
      <c r="I25" s="17"/>
      <c r="J25" s="17"/>
    </row>
    <row r="26" spans="2:10" ht="18">
      <c r="E26" s="17"/>
      <c r="F26" s="17"/>
      <c r="G26" s="5"/>
      <c r="H26" s="4"/>
      <c r="I26" s="17"/>
      <c r="J26" s="17"/>
    </row>
    <row r="27" spans="2:10" ht="18">
      <c r="E27" s="17"/>
      <c r="F27" s="17"/>
      <c r="G27" s="5"/>
      <c r="H27" s="4"/>
      <c r="I27" s="17"/>
      <c r="J27" s="17"/>
    </row>
    <row r="28" spans="2:10">
      <c r="E28" s="17"/>
      <c r="F28" s="17"/>
      <c r="G28" s="17"/>
      <c r="H28" s="17"/>
      <c r="I28" s="17"/>
      <c r="J28" s="17"/>
    </row>
    <row r="29" spans="2:10">
      <c r="E29" s="17"/>
      <c r="F29" s="17"/>
      <c r="G29" s="17"/>
      <c r="H29" s="17"/>
      <c r="I29" s="17"/>
      <c r="J29" s="17"/>
    </row>
    <row r="30" spans="2:10">
      <c r="E30" s="17"/>
      <c r="F30" s="17"/>
      <c r="G30" s="17"/>
      <c r="H30" s="17"/>
      <c r="I30" s="17"/>
      <c r="J30" s="17"/>
    </row>
  </sheetData>
  <mergeCells count="10">
    <mergeCell ref="B13:C13"/>
    <mergeCell ref="B14:C14"/>
    <mergeCell ref="D19:I19"/>
    <mergeCell ref="D20:I20"/>
    <mergeCell ref="B5:E5"/>
    <mergeCell ref="G5:I5"/>
    <mergeCell ref="D7:I7"/>
    <mergeCell ref="E9:H9"/>
    <mergeCell ref="B10:C10"/>
    <mergeCell ref="B12:C12"/>
  </mergeCells>
  <pageMargins left="1.3779527559055118" right="0.19685039370078741" top="1.3779527559055118" bottom="0.98425196850393704" header="0.51181102362204722" footer="0.51181102362204722"/>
  <pageSetup paperSize="9" scale="14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1"/>
  <sheetViews>
    <sheetView showGridLines="0" topLeftCell="B4" workbookViewId="0">
      <selection activeCell="J31" sqref="J31"/>
    </sheetView>
  </sheetViews>
  <sheetFormatPr defaultRowHeight="12.75"/>
  <cols>
    <col min="1" max="2" width="9.140625" style="8" customWidth="1"/>
    <col min="3" max="3" width="15.42578125" style="8" customWidth="1"/>
    <col min="4" max="4" width="1.42578125" style="8" customWidth="1"/>
    <col min="5" max="5" width="7.85546875" style="8" customWidth="1"/>
    <col min="6" max="6" width="24.85546875" style="8" customWidth="1"/>
    <col min="7" max="7" width="7.85546875" style="8" customWidth="1"/>
    <col min="8" max="8" width="7" style="8" bestFit="1" customWidth="1"/>
    <col min="9" max="9" width="1.42578125" style="8" customWidth="1"/>
    <col min="10" max="10" width="7.7109375" style="8" customWidth="1"/>
    <col min="11" max="16384" width="9.140625" style="8"/>
  </cols>
  <sheetData>
    <row r="4" spans="2:10">
      <c r="B4" s="6"/>
      <c r="C4" s="6"/>
      <c r="D4" s="7"/>
      <c r="E4" s="7"/>
      <c r="F4" s="7"/>
      <c r="G4" s="6"/>
      <c r="H4" s="6"/>
      <c r="I4" s="7"/>
    </row>
    <row r="5" spans="2:10" ht="15.75" thickBot="1">
      <c r="B5" s="678"/>
      <c r="C5" s="678"/>
      <c r="D5" s="679"/>
      <c r="E5" s="679"/>
      <c r="F5" s="7"/>
      <c r="G5" s="678"/>
      <c r="H5" s="678"/>
      <c r="I5" s="680"/>
    </row>
    <row r="6" spans="2:10" ht="8.25" customHeight="1" thickTop="1">
      <c r="B6" s="9"/>
      <c r="C6" s="9"/>
      <c r="D6" s="146" t="s">
        <v>72</v>
      </c>
      <c r="E6" s="147"/>
      <c r="F6" s="147"/>
      <c r="G6" s="147"/>
      <c r="H6" s="148"/>
      <c r="I6" s="149"/>
      <c r="J6" s="7"/>
    </row>
    <row r="7" spans="2:10" ht="15.75">
      <c r="B7" s="10"/>
      <c r="C7" s="11"/>
      <c r="D7" s="681" t="s">
        <v>2</v>
      </c>
      <c r="E7" s="678"/>
      <c r="F7" s="678"/>
      <c r="G7" s="678"/>
      <c r="H7" s="680"/>
      <c r="I7" s="682"/>
      <c r="J7" s="7"/>
    </row>
    <row r="8" spans="2:10" ht="2.25" customHeight="1" thickBot="1">
      <c r="B8" s="11"/>
      <c r="C8" s="11"/>
      <c r="D8" s="150"/>
      <c r="E8" s="51"/>
      <c r="F8" s="51"/>
      <c r="G8" s="51"/>
      <c r="H8" s="11"/>
      <c r="I8" s="151"/>
      <c r="J8" s="7"/>
    </row>
    <row r="9" spans="2:10" ht="24" customHeight="1" thickBot="1">
      <c r="B9" s="11"/>
      <c r="C9" s="11"/>
      <c r="D9" s="150"/>
      <c r="E9" s="683" t="s">
        <v>174</v>
      </c>
      <c r="F9" s="684"/>
      <c r="G9" s="684"/>
      <c r="H9" s="685"/>
      <c r="I9" s="151"/>
      <c r="J9" s="7"/>
    </row>
    <row r="10" spans="2:10" ht="22.5" customHeight="1">
      <c r="B10" s="686"/>
      <c r="C10" s="686"/>
      <c r="D10" s="152"/>
      <c r="E10" s="12" t="s">
        <v>6</v>
      </c>
      <c r="F10" s="13" t="s">
        <v>359</v>
      </c>
      <c r="G10" s="14"/>
      <c r="H10" s="14"/>
      <c r="I10" s="151"/>
      <c r="J10" s="7"/>
    </row>
    <row r="11" spans="2:10" ht="3.75" customHeight="1">
      <c r="B11" s="15"/>
      <c r="C11" s="15"/>
      <c r="D11" s="152"/>
      <c r="E11" s="14"/>
      <c r="F11" s="14"/>
      <c r="G11" s="14"/>
      <c r="H11" s="14"/>
      <c r="I11" s="151"/>
      <c r="J11" s="7"/>
    </row>
    <row r="12" spans="2:10" ht="15">
      <c r="B12" s="687"/>
      <c r="C12" s="687"/>
      <c r="D12" s="152"/>
      <c r="E12" s="12" t="s">
        <v>1</v>
      </c>
      <c r="F12" s="14" t="s">
        <v>5</v>
      </c>
      <c r="G12" s="14"/>
      <c r="H12" s="25"/>
      <c r="I12" s="151"/>
      <c r="J12" s="7"/>
    </row>
    <row r="13" spans="2:10" ht="9.75" customHeight="1" thickBot="1">
      <c r="B13" s="688"/>
      <c r="C13" s="688"/>
      <c r="D13" s="152"/>
      <c r="E13" s="14"/>
      <c r="F13" s="14"/>
      <c r="G13" s="14"/>
      <c r="H13" s="25"/>
      <c r="I13" s="151"/>
      <c r="J13" s="7"/>
    </row>
    <row r="14" spans="2:10" ht="21.95" customHeight="1" thickBot="1">
      <c r="B14" s="688"/>
      <c r="C14" s="688"/>
      <c r="D14" s="152"/>
      <c r="E14" s="52" t="s">
        <v>0</v>
      </c>
      <c r="F14" s="90" t="s">
        <v>3</v>
      </c>
      <c r="G14" s="84" t="s">
        <v>4</v>
      </c>
      <c r="H14" s="98" t="s">
        <v>7</v>
      </c>
      <c r="I14" s="151"/>
      <c r="J14" s="7"/>
    </row>
    <row r="15" spans="2:10" ht="21.95" customHeight="1">
      <c r="B15" s="16"/>
      <c r="C15" s="16"/>
      <c r="D15" s="152"/>
      <c r="E15" s="88">
        <v>1</v>
      </c>
      <c r="F15" s="92" t="s">
        <v>85</v>
      </c>
      <c r="G15" s="104">
        <v>19</v>
      </c>
      <c r="H15" s="89">
        <v>4</v>
      </c>
      <c r="I15" s="151"/>
      <c r="J15" s="7"/>
    </row>
    <row r="16" spans="2:10" ht="21.95" customHeight="1">
      <c r="B16" s="16"/>
      <c r="C16" s="16"/>
      <c r="D16" s="152"/>
      <c r="E16" s="81">
        <v>2</v>
      </c>
      <c r="F16" s="91" t="s">
        <v>328</v>
      </c>
      <c r="G16" s="105">
        <v>18</v>
      </c>
      <c r="H16" s="82">
        <v>3</v>
      </c>
      <c r="I16" s="151"/>
      <c r="J16" s="7"/>
    </row>
    <row r="17" spans="2:10" ht="21.95" customHeight="1">
      <c r="B17" s="16"/>
      <c r="C17" s="16"/>
      <c r="D17" s="152"/>
      <c r="E17" s="414">
        <v>3</v>
      </c>
      <c r="F17" s="415" t="s">
        <v>48</v>
      </c>
      <c r="G17" s="416">
        <v>18</v>
      </c>
      <c r="H17" s="417">
        <v>2</v>
      </c>
      <c r="I17" s="151"/>
      <c r="J17" s="7"/>
    </row>
    <row r="18" spans="2:10" ht="21.95" customHeight="1" thickBot="1">
      <c r="B18" s="16"/>
      <c r="C18" s="16"/>
      <c r="D18" s="152"/>
      <c r="E18" s="351">
        <v>4</v>
      </c>
      <c r="F18" s="279" t="s">
        <v>360</v>
      </c>
      <c r="G18" s="352">
        <v>16</v>
      </c>
      <c r="H18" s="353">
        <v>1</v>
      </c>
      <c r="I18" s="151"/>
      <c r="J18" s="7"/>
    </row>
    <row r="19" spans="2:10" ht="8.25" customHeight="1" thickBot="1">
      <c r="D19" s="153"/>
      <c r="E19" s="154"/>
      <c r="F19" s="154"/>
      <c r="G19" s="154"/>
      <c r="H19" s="154"/>
      <c r="I19" s="155"/>
    </row>
    <row r="20" spans="2:10" ht="15.75" thickTop="1">
      <c r="D20" s="676"/>
      <c r="E20" s="677"/>
      <c r="F20" s="677"/>
      <c r="G20" s="677"/>
      <c r="H20" s="677"/>
      <c r="I20" s="677"/>
      <c r="J20" s="17"/>
    </row>
    <row r="21" spans="2:10" ht="15">
      <c r="D21" s="676"/>
      <c r="E21" s="677"/>
      <c r="F21" s="677"/>
      <c r="G21" s="677"/>
      <c r="H21" s="677"/>
      <c r="I21" s="677"/>
      <c r="J21" s="17"/>
    </row>
    <row r="22" spans="2:10" ht="18">
      <c r="E22" s="19"/>
      <c r="F22" s="19"/>
      <c r="G22" s="5"/>
      <c r="H22" s="4"/>
      <c r="I22" s="17"/>
      <c r="J22" s="17"/>
    </row>
    <row r="23" spans="2:10" ht="18">
      <c r="E23" s="18"/>
      <c r="F23" s="19"/>
      <c r="G23" s="5"/>
      <c r="H23" s="2"/>
      <c r="I23" s="17"/>
      <c r="J23" s="17"/>
    </row>
    <row r="24" spans="2:10" ht="18">
      <c r="E24" s="18"/>
      <c r="F24" s="19"/>
      <c r="G24" s="44"/>
      <c r="H24" s="2"/>
      <c r="I24" s="17"/>
      <c r="J24" s="17"/>
    </row>
    <row r="25" spans="2:10" ht="18">
      <c r="E25" s="17"/>
      <c r="F25" s="18"/>
      <c r="G25" s="5"/>
      <c r="H25" s="2"/>
      <c r="I25" s="17"/>
      <c r="J25" s="17"/>
    </row>
    <row r="26" spans="2:10" ht="18">
      <c r="E26" s="17"/>
      <c r="F26" s="18"/>
      <c r="G26" s="5"/>
      <c r="H26" s="2"/>
      <c r="I26" s="17"/>
      <c r="J26" s="17"/>
    </row>
    <row r="27" spans="2:10" ht="18">
      <c r="E27" s="17"/>
      <c r="F27" s="17"/>
      <c r="G27" s="5"/>
      <c r="H27" s="4"/>
      <c r="I27" s="17"/>
      <c r="J27" s="17"/>
    </row>
    <row r="28" spans="2:10" ht="18">
      <c r="E28" s="17"/>
      <c r="F28" s="17"/>
      <c r="G28" s="5"/>
      <c r="H28" s="4"/>
      <c r="I28" s="17"/>
      <c r="J28" s="17"/>
    </row>
    <row r="29" spans="2:10">
      <c r="E29" s="17"/>
      <c r="F29" s="17"/>
      <c r="G29" s="17"/>
      <c r="H29" s="17"/>
      <c r="I29" s="17"/>
      <c r="J29" s="17"/>
    </row>
    <row r="30" spans="2:10">
      <c r="E30" s="17"/>
      <c r="F30" s="17"/>
      <c r="G30" s="17"/>
      <c r="H30" s="17"/>
      <c r="I30" s="17"/>
      <c r="J30" s="17"/>
    </row>
    <row r="31" spans="2:10">
      <c r="E31" s="17"/>
      <c r="F31" s="17"/>
      <c r="G31" s="17"/>
      <c r="H31" s="17"/>
      <c r="I31" s="17"/>
      <c r="J31" s="17"/>
    </row>
  </sheetData>
  <mergeCells count="10">
    <mergeCell ref="B13:C13"/>
    <mergeCell ref="B14:C14"/>
    <mergeCell ref="D20:I20"/>
    <mergeCell ref="D21:I21"/>
    <mergeCell ref="B5:E5"/>
    <mergeCell ref="G5:I5"/>
    <mergeCell ref="D7:I7"/>
    <mergeCell ref="E9:H9"/>
    <mergeCell ref="B10:C10"/>
    <mergeCell ref="B12:C12"/>
  </mergeCells>
  <pageMargins left="0.59055118110236227" right="0.19685039370078741" top="1.3779527559055118" bottom="0.98425196850393704" header="0.51181102362204722" footer="0.51181102362204722"/>
  <pageSetup paperSize="9" scale="14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1"/>
  <sheetViews>
    <sheetView showGridLines="0" topLeftCell="B1" workbookViewId="0">
      <selection activeCell="F24" sqref="F24"/>
    </sheetView>
  </sheetViews>
  <sheetFormatPr defaultRowHeight="12.75"/>
  <cols>
    <col min="1" max="2" width="9.140625" style="8" customWidth="1"/>
    <col min="3" max="3" width="15.42578125" style="8" customWidth="1"/>
    <col min="4" max="4" width="1.42578125" style="8" customWidth="1"/>
    <col min="5" max="5" width="7.85546875" style="8" customWidth="1"/>
    <col min="6" max="6" width="24.85546875" style="8" customWidth="1"/>
    <col min="7" max="7" width="7.85546875" style="8" customWidth="1"/>
    <col min="8" max="8" width="7" style="8" bestFit="1" customWidth="1"/>
    <col min="9" max="9" width="1.42578125" style="8" customWidth="1"/>
    <col min="10" max="10" width="7.7109375" style="8" customWidth="1"/>
    <col min="11" max="16384" width="9.140625" style="8"/>
  </cols>
  <sheetData>
    <row r="4" spans="2:10">
      <c r="B4" s="6"/>
      <c r="C4" s="6"/>
      <c r="D4" s="7"/>
      <c r="E4" s="7"/>
      <c r="F4" s="7"/>
      <c r="G4" s="6"/>
      <c r="H4" s="6"/>
      <c r="I4" s="7"/>
    </row>
    <row r="5" spans="2:10" ht="15.75" thickBot="1">
      <c r="B5" s="678"/>
      <c r="C5" s="678"/>
      <c r="D5" s="679"/>
      <c r="E5" s="679"/>
      <c r="F5" s="7"/>
      <c r="G5" s="678"/>
      <c r="H5" s="678"/>
      <c r="I5" s="680"/>
    </row>
    <row r="6" spans="2:10" ht="8.25" customHeight="1" thickTop="1">
      <c r="B6" s="9"/>
      <c r="C6" s="9"/>
      <c r="D6" s="146" t="s">
        <v>72</v>
      </c>
      <c r="E6" s="147"/>
      <c r="F6" s="147"/>
      <c r="G6" s="147"/>
      <c r="H6" s="148"/>
      <c r="I6" s="149"/>
      <c r="J6" s="7"/>
    </row>
    <row r="7" spans="2:10" ht="15.75">
      <c r="B7" s="10"/>
      <c r="C7" s="11"/>
      <c r="D7" s="681" t="s">
        <v>2</v>
      </c>
      <c r="E7" s="678"/>
      <c r="F7" s="678"/>
      <c r="G7" s="678"/>
      <c r="H7" s="680"/>
      <c r="I7" s="682"/>
      <c r="J7" s="7"/>
    </row>
    <row r="8" spans="2:10" ht="2.25" customHeight="1" thickBot="1">
      <c r="B8" s="11"/>
      <c r="C8" s="11"/>
      <c r="D8" s="150"/>
      <c r="E8" s="51"/>
      <c r="F8" s="51"/>
      <c r="G8" s="51"/>
      <c r="H8" s="11"/>
      <c r="I8" s="151"/>
      <c r="J8" s="7"/>
    </row>
    <row r="9" spans="2:10" ht="24" customHeight="1" thickBot="1">
      <c r="B9" s="11"/>
      <c r="C9" s="11"/>
      <c r="D9" s="150"/>
      <c r="E9" s="683" t="s">
        <v>367</v>
      </c>
      <c r="F9" s="684"/>
      <c r="G9" s="684"/>
      <c r="H9" s="685"/>
      <c r="I9" s="151"/>
      <c r="J9" s="7"/>
    </row>
    <row r="10" spans="2:10" ht="22.5" customHeight="1">
      <c r="B10" s="686"/>
      <c r="C10" s="686"/>
      <c r="D10" s="152"/>
      <c r="E10" s="12" t="s">
        <v>6</v>
      </c>
      <c r="F10" s="13" t="s">
        <v>368</v>
      </c>
      <c r="G10" s="14"/>
      <c r="H10" s="14"/>
      <c r="I10" s="151"/>
      <c r="J10" s="7"/>
    </row>
    <row r="11" spans="2:10" ht="3.75" customHeight="1">
      <c r="B11" s="15"/>
      <c r="C11" s="15"/>
      <c r="D11" s="152"/>
      <c r="E11" s="14"/>
      <c r="F11" s="14"/>
      <c r="G11" s="14"/>
      <c r="H11" s="14"/>
      <c r="I11" s="151"/>
      <c r="J11" s="7"/>
    </row>
    <row r="12" spans="2:10" ht="15">
      <c r="B12" s="687"/>
      <c r="C12" s="687"/>
      <c r="D12" s="152"/>
      <c r="E12" s="12" t="s">
        <v>1</v>
      </c>
      <c r="F12" s="14"/>
      <c r="G12" s="14"/>
      <c r="H12" s="25"/>
      <c r="I12" s="151"/>
      <c r="J12" s="7"/>
    </row>
    <row r="13" spans="2:10" ht="9.75" customHeight="1" thickBot="1">
      <c r="B13" s="688"/>
      <c r="C13" s="688"/>
      <c r="D13" s="152"/>
      <c r="E13" s="14"/>
      <c r="F13" s="14"/>
      <c r="G13" s="14"/>
      <c r="H13" s="25"/>
      <c r="I13" s="151"/>
      <c r="J13" s="7"/>
    </row>
    <row r="14" spans="2:10" ht="21.95" customHeight="1" thickBot="1">
      <c r="B14" s="688"/>
      <c r="C14" s="688"/>
      <c r="D14" s="152"/>
      <c r="E14" s="52" t="s">
        <v>0</v>
      </c>
      <c r="F14" s="90" t="s">
        <v>3</v>
      </c>
      <c r="G14" s="84" t="s">
        <v>4</v>
      </c>
      <c r="H14" s="98" t="s">
        <v>7</v>
      </c>
      <c r="I14" s="151"/>
      <c r="J14" s="7"/>
    </row>
    <row r="15" spans="2:10" ht="21.95" customHeight="1">
      <c r="B15" s="16"/>
      <c r="C15" s="16"/>
      <c r="D15" s="152"/>
      <c r="E15" s="88"/>
      <c r="F15" s="92"/>
      <c r="G15" s="104"/>
      <c r="H15" s="89"/>
      <c r="I15" s="151"/>
      <c r="J15" s="7"/>
    </row>
    <row r="16" spans="2:10" ht="21.95" customHeight="1">
      <c r="B16" s="16"/>
      <c r="C16" s="16"/>
      <c r="D16" s="152"/>
      <c r="E16" s="81"/>
      <c r="F16" s="91"/>
      <c r="G16" s="105"/>
      <c r="H16" s="82"/>
      <c r="I16" s="151"/>
      <c r="J16" s="7"/>
    </row>
    <row r="17" spans="2:10" ht="21.95" customHeight="1">
      <c r="B17" s="16"/>
      <c r="C17" s="16"/>
      <c r="D17" s="152"/>
      <c r="E17" s="414"/>
      <c r="F17" s="415"/>
      <c r="G17" s="416"/>
      <c r="H17" s="417"/>
      <c r="I17" s="151"/>
      <c r="J17" s="7"/>
    </row>
    <row r="18" spans="2:10" ht="21.95" customHeight="1" thickBot="1">
      <c r="B18" s="16"/>
      <c r="C18" s="16"/>
      <c r="D18" s="152"/>
      <c r="E18" s="351"/>
      <c r="F18" s="279"/>
      <c r="G18" s="352"/>
      <c r="H18" s="353"/>
      <c r="I18" s="151"/>
      <c r="J18" s="7"/>
    </row>
    <row r="19" spans="2:10" ht="8.25" customHeight="1" thickBot="1">
      <c r="D19" s="153"/>
      <c r="E19" s="154"/>
      <c r="F19" s="154"/>
      <c r="G19" s="154"/>
      <c r="H19" s="154"/>
      <c r="I19" s="155"/>
    </row>
    <row r="20" spans="2:10" ht="15.75" thickTop="1">
      <c r="D20" s="676"/>
      <c r="E20" s="677"/>
      <c r="F20" s="677"/>
      <c r="G20" s="677"/>
      <c r="H20" s="677"/>
      <c r="I20" s="677"/>
      <c r="J20" s="17"/>
    </row>
    <row r="21" spans="2:10" ht="15">
      <c r="D21" s="676"/>
      <c r="E21" s="677"/>
      <c r="F21" s="677"/>
      <c r="G21" s="677"/>
      <c r="H21" s="677"/>
      <c r="I21" s="677"/>
      <c r="J21" s="17"/>
    </row>
    <row r="22" spans="2:10" ht="18">
      <c r="E22" s="19"/>
      <c r="F22" s="19"/>
      <c r="G22" s="5"/>
      <c r="H22" s="4"/>
      <c r="I22" s="17"/>
      <c r="J22" s="17"/>
    </row>
    <row r="23" spans="2:10" ht="18">
      <c r="E23" s="18"/>
      <c r="F23" s="19"/>
      <c r="G23" s="5"/>
      <c r="H23" s="2"/>
      <c r="I23" s="17"/>
      <c r="J23" s="17"/>
    </row>
    <row r="24" spans="2:10" ht="18">
      <c r="E24" s="18"/>
      <c r="F24" s="19"/>
      <c r="G24" s="44"/>
      <c r="H24" s="2"/>
      <c r="I24" s="17"/>
      <c r="J24" s="17"/>
    </row>
    <row r="25" spans="2:10" ht="18">
      <c r="E25" s="17"/>
      <c r="F25" s="18"/>
      <c r="G25" s="5"/>
      <c r="H25" s="2"/>
      <c r="I25" s="17"/>
      <c r="J25" s="17"/>
    </row>
    <row r="26" spans="2:10" ht="18">
      <c r="E26" s="17"/>
      <c r="F26" s="18"/>
      <c r="G26" s="5"/>
      <c r="H26" s="2"/>
      <c r="I26" s="17"/>
      <c r="J26" s="17"/>
    </row>
    <row r="27" spans="2:10" ht="18">
      <c r="E27" s="17"/>
      <c r="F27" s="17"/>
      <c r="G27" s="5"/>
      <c r="H27" s="4"/>
      <c r="I27" s="17"/>
      <c r="J27" s="17"/>
    </row>
    <row r="28" spans="2:10" ht="18">
      <c r="E28" s="17"/>
      <c r="F28" s="17"/>
      <c r="G28" s="5"/>
      <c r="H28" s="4"/>
      <c r="I28" s="17"/>
      <c r="J28" s="17"/>
    </row>
    <row r="29" spans="2:10">
      <c r="E29" s="17"/>
      <c r="F29" s="17"/>
      <c r="G29" s="17"/>
      <c r="H29" s="17"/>
      <c r="I29" s="17"/>
      <c r="J29" s="17"/>
    </row>
    <row r="30" spans="2:10">
      <c r="E30" s="17"/>
      <c r="F30" s="17"/>
      <c r="G30" s="17"/>
      <c r="H30" s="17"/>
      <c r="I30" s="17"/>
      <c r="J30" s="17"/>
    </row>
    <row r="31" spans="2:10">
      <c r="E31" s="17"/>
      <c r="F31" s="17"/>
      <c r="G31" s="17"/>
      <c r="H31" s="17"/>
      <c r="I31" s="17"/>
      <c r="J31" s="17"/>
    </row>
  </sheetData>
  <mergeCells count="10">
    <mergeCell ref="B13:C13"/>
    <mergeCell ref="B14:C14"/>
    <mergeCell ref="D20:I20"/>
    <mergeCell ref="D21:I21"/>
    <mergeCell ref="B5:E5"/>
    <mergeCell ref="G5:I5"/>
    <mergeCell ref="D7:I7"/>
    <mergeCell ref="E9:H9"/>
    <mergeCell ref="B10:C10"/>
    <mergeCell ref="B12:C12"/>
  </mergeCells>
  <pageMargins left="0.59055118110236227" right="0.19685039370078741" top="1.3779527559055118" bottom="0.98425196850393704" header="0.51181102362204722" footer="0.51181102362204722"/>
  <pageSetup paperSize="9" scale="14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0"/>
  <sheetViews>
    <sheetView showGridLines="0" topLeftCell="B4" workbookViewId="0">
      <selection activeCell="E29" sqref="E29"/>
    </sheetView>
  </sheetViews>
  <sheetFormatPr defaultRowHeight="12.75"/>
  <cols>
    <col min="1" max="2" width="9.140625" style="8" customWidth="1"/>
    <col min="3" max="3" width="15.42578125" style="8" customWidth="1"/>
    <col min="4" max="4" width="1.42578125" style="8" customWidth="1"/>
    <col min="5" max="5" width="7.85546875" style="8" customWidth="1"/>
    <col min="6" max="6" width="28.28515625" style="8" customWidth="1"/>
    <col min="7" max="7" width="7.85546875" style="8" customWidth="1"/>
    <col min="8" max="8" width="10.5703125" style="8" bestFit="1" customWidth="1"/>
    <col min="9" max="9" width="1.42578125" style="8" customWidth="1"/>
    <col min="10" max="10" width="7.7109375" style="8" customWidth="1"/>
    <col min="11" max="16384" width="9.140625" style="8"/>
  </cols>
  <sheetData>
    <row r="4" spans="2:10">
      <c r="B4" s="6"/>
      <c r="C4" s="6"/>
      <c r="D4" s="7"/>
      <c r="E4" s="7"/>
      <c r="F4" s="7"/>
      <c r="G4" s="6"/>
      <c r="H4" s="6"/>
      <c r="I4" s="7"/>
    </row>
    <row r="5" spans="2:10" ht="15.75" thickBot="1">
      <c r="B5" s="678"/>
      <c r="C5" s="678"/>
      <c r="D5" s="679"/>
      <c r="E5" s="679"/>
      <c r="F5" s="7"/>
      <c r="G5" s="678"/>
      <c r="H5" s="678"/>
      <c r="I5" s="680"/>
    </row>
    <row r="6" spans="2:10" ht="8.25" customHeight="1" thickTop="1">
      <c r="B6" s="9"/>
      <c r="C6" s="9"/>
      <c r="D6" s="146" t="s">
        <v>72</v>
      </c>
      <c r="E6" s="147"/>
      <c r="F6" s="147"/>
      <c r="G6" s="147"/>
      <c r="H6" s="148"/>
      <c r="I6" s="149"/>
      <c r="J6" s="7"/>
    </row>
    <row r="7" spans="2:10" ht="15.75">
      <c r="B7" s="10"/>
      <c r="C7" s="11"/>
      <c r="D7" s="681" t="s">
        <v>2</v>
      </c>
      <c r="E7" s="678"/>
      <c r="F7" s="678"/>
      <c r="G7" s="678"/>
      <c r="H7" s="680"/>
      <c r="I7" s="682"/>
      <c r="J7" s="7"/>
    </row>
    <row r="8" spans="2:10" ht="2.25" customHeight="1" thickBot="1">
      <c r="B8" s="11"/>
      <c r="C8" s="11"/>
      <c r="D8" s="150"/>
      <c r="E8" s="51"/>
      <c r="F8" s="51"/>
      <c r="G8" s="51"/>
      <c r="H8" s="11"/>
      <c r="I8" s="151"/>
      <c r="J8" s="7"/>
    </row>
    <row r="9" spans="2:10" ht="24" customHeight="1" thickBot="1">
      <c r="B9" s="11"/>
      <c r="C9" s="11"/>
      <c r="D9" s="150"/>
      <c r="E9" s="683" t="s">
        <v>78</v>
      </c>
      <c r="F9" s="684"/>
      <c r="G9" s="684"/>
      <c r="H9" s="685"/>
      <c r="I9" s="151"/>
      <c r="J9" s="7"/>
    </row>
    <row r="10" spans="2:10" ht="22.5" customHeight="1">
      <c r="B10" s="686"/>
      <c r="C10" s="686"/>
      <c r="D10" s="152"/>
      <c r="E10" s="12" t="s">
        <v>6</v>
      </c>
      <c r="F10" s="13" t="s">
        <v>364</v>
      </c>
      <c r="G10" s="14"/>
      <c r="H10" s="14"/>
      <c r="I10" s="151"/>
      <c r="J10" s="7"/>
    </row>
    <row r="11" spans="2:10" ht="3.75" customHeight="1">
      <c r="B11" s="15"/>
      <c r="C11" s="15"/>
      <c r="D11" s="152"/>
      <c r="E11" s="14"/>
      <c r="F11" s="14"/>
      <c r="G11" s="14"/>
      <c r="H11" s="14"/>
      <c r="I11" s="151"/>
      <c r="J11" s="7"/>
    </row>
    <row r="12" spans="2:10" ht="15">
      <c r="B12" s="687"/>
      <c r="C12" s="687"/>
      <c r="D12" s="152"/>
      <c r="E12" s="12" t="s">
        <v>1</v>
      </c>
      <c r="F12" s="14" t="s">
        <v>5</v>
      </c>
      <c r="G12" s="14"/>
      <c r="H12" s="25"/>
      <c r="I12" s="151"/>
      <c r="J12" s="7"/>
    </row>
    <row r="13" spans="2:10" ht="9.75" customHeight="1" thickBot="1">
      <c r="B13" s="688"/>
      <c r="C13" s="688"/>
      <c r="D13" s="152"/>
      <c r="E13" s="14"/>
      <c r="F13" s="14"/>
      <c r="G13" s="14"/>
      <c r="H13" s="25"/>
      <c r="I13" s="151"/>
      <c r="J13" s="7"/>
    </row>
    <row r="14" spans="2:10" ht="21.95" customHeight="1" thickBot="1">
      <c r="B14" s="688"/>
      <c r="C14" s="688"/>
      <c r="D14" s="152"/>
      <c r="E14" s="52" t="s">
        <v>0</v>
      </c>
      <c r="F14" s="90" t="s">
        <v>3</v>
      </c>
      <c r="G14" s="84" t="s">
        <v>4</v>
      </c>
      <c r="H14" s="53" t="s">
        <v>220</v>
      </c>
      <c r="I14" s="151"/>
      <c r="J14" s="7"/>
    </row>
    <row r="15" spans="2:10" ht="21.95" customHeight="1">
      <c r="B15" s="16"/>
      <c r="C15" s="16"/>
      <c r="D15" s="152"/>
      <c r="E15" s="88">
        <v>1</v>
      </c>
      <c r="F15" s="92" t="s">
        <v>198</v>
      </c>
      <c r="G15" s="104">
        <v>22</v>
      </c>
      <c r="H15" s="89">
        <v>5</v>
      </c>
      <c r="I15" s="151"/>
      <c r="J15" s="7"/>
    </row>
    <row r="16" spans="2:10" ht="21.95" customHeight="1">
      <c r="B16" s="16"/>
      <c r="C16" s="16"/>
      <c r="D16" s="152"/>
      <c r="E16" s="81">
        <v>2</v>
      </c>
      <c r="F16" s="91" t="s">
        <v>77</v>
      </c>
      <c r="G16" s="105">
        <v>18</v>
      </c>
      <c r="H16" s="82">
        <v>3</v>
      </c>
      <c r="I16" s="151"/>
      <c r="J16" s="7"/>
    </row>
    <row r="17" spans="2:10" ht="21.95" customHeight="1" thickBot="1">
      <c r="B17" s="16"/>
      <c r="C17" s="16"/>
      <c r="D17" s="152"/>
      <c r="E17" s="351">
        <v>3</v>
      </c>
      <c r="F17" s="279" t="s">
        <v>48</v>
      </c>
      <c r="G17" s="352">
        <v>15</v>
      </c>
      <c r="H17" s="353">
        <v>2</v>
      </c>
      <c r="I17" s="151"/>
      <c r="J17" s="7"/>
    </row>
    <row r="18" spans="2:10" ht="8.25" customHeight="1" thickBot="1">
      <c r="D18" s="153"/>
      <c r="E18" s="154"/>
      <c r="F18" s="154"/>
      <c r="G18" s="154"/>
      <c r="H18" s="154"/>
      <c r="I18" s="155"/>
    </row>
    <row r="19" spans="2:10" ht="15.75" thickTop="1">
      <c r="D19" s="676"/>
      <c r="E19" s="677"/>
      <c r="F19" s="677"/>
      <c r="G19" s="677"/>
      <c r="H19" s="677"/>
      <c r="I19" s="677"/>
      <c r="J19" s="17"/>
    </row>
    <row r="20" spans="2:10" ht="15">
      <c r="D20" s="676"/>
      <c r="E20" s="677"/>
      <c r="F20" s="677"/>
      <c r="G20" s="677"/>
      <c r="H20" s="677"/>
      <c r="I20" s="677"/>
      <c r="J20" s="17"/>
    </row>
    <row r="21" spans="2:10" ht="18">
      <c r="E21" s="19"/>
      <c r="F21" s="19"/>
      <c r="G21" s="5"/>
      <c r="H21" s="4"/>
      <c r="I21" s="17"/>
      <c r="J21" s="17"/>
    </row>
    <row r="22" spans="2:10" ht="18">
      <c r="E22" s="18"/>
      <c r="F22" s="19"/>
      <c r="G22" s="5"/>
      <c r="H22" s="2"/>
      <c r="I22" s="17"/>
      <c r="J22" s="17"/>
    </row>
    <row r="23" spans="2:10" ht="18">
      <c r="E23" s="18"/>
      <c r="F23" s="19"/>
      <c r="G23" s="44"/>
      <c r="H23" s="2"/>
      <c r="I23" s="17"/>
      <c r="J23" s="17"/>
    </row>
    <row r="24" spans="2:10" ht="18">
      <c r="E24" s="17"/>
      <c r="F24" s="18"/>
      <c r="G24" s="5"/>
      <c r="H24" s="2"/>
      <c r="I24" s="17"/>
      <c r="J24" s="17"/>
    </row>
    <row r="25" spans="2:10" ht="18">
      <c r="E25" s="17"/>
      <c r="F25" s="18"/>
      <c r="G25" s="5"/>
      <c r="H25" s="2"/>
      <c r="I25" s="17"/>
      <c r="J25" s="17"/>
    </row>
    <row r="26" spans="2:10" ht="18">
      <c r="E26" s="17"/>
      <c r="F26" s="17"/>
      <c r="G26" s="5"/>
      <c r="H26" s="4"/>
      <c r="I26" s="17"/>
      <c r="J26" s="17"/>
    </row>
    <row r="27" spans="2:10" ht="18">
      <c r="E27" s="17"/>
      <c r="F27" s="17"/>
      <c r="G27" s="5"/>
      <c r="H27" s="4"/>
      <c r="I27" s="17"/>
      <c r="J27" s="17"/>
    </row>
    <row r="28" spans="2:10">
      <c r="E28" s="17"/>
      <c r="F28" s="17"/>
      <c r="G28" s="17"/>
      <c r="H28" s="17"/>
      <c r="I28" s="17"/>
      <c r="J28" s="17"/>
    </row>
    <row r="29" spans="2:10">
      <c r="E29" s="17"/>
      <c r="F29" s="17"/>
      <c r="G29" s="17"/>
      <c r="H29" s="17"/>
      <c r="I29" s="17"/>
      <c r="J29" s="17"/>
    </row>
    <row r="30" spans="2:10">
      <c r="E30" s="17"/>
      <c r="F30" s="17"/>
      <c r="G30" s="17"/>
      <c r="H30" s="17"/>
      <c r="I30" s="17"/>
      <c r="J30" s="17"/>
    </row>
  </sheetData>
  <mergeCells count="10">
    <mergeCell ref="B13:C13"/>
    <mergeCell ref="B14:C14"/>
    <mergeCell ref="D19:I19"/>
    <mergeCell ref="D20:I20"/>
    <mergeCell ref="B5:E5"/>
    <mergeCell ref="G5:I5"/>
    <mergeCell ref="D7:I7"/>
    <mergeCell ref="E9:H9"/>
    <mergeCell ref="B10:C10"/>
    <mergeCell ref="B12:C12"/>
  </mergeCells>
  <pageMargins left="1.3779527559055118" right="0.19685039370078741" top="1.3779527559055118" bottom="0.98425196850393704" header="0.51181102362204722" footer="0.51181102362204722"/>
  <pageSetup paperSize="9" scale="14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SATURDAY FORMULA</vt:lpstr>
      <vt:lpstr>WED &amp; FRI FORMULA</vt:lpstr>
      <vt:lpstr>SATURDAY MEDAL FORMULA</vt:lpstr>
      <vt:lpstr>WED 03 JUL SUNDOWNER</vt:lpstr>
      <vt:lpstr>SAT 06 JUL MONTHLY MEDAL</vt:lpstr>
      <vt:lpstr>WED 10 JUL SUNDOWNER</vt:lpstr>
      <vt:lpstr>FRI 12 JUL SUNDOWNER</vt:lpstr>
      <vt:lpstr>SAT 13 JUL NELSON FINAL</vt:lpstr>
      <vt:lpstr>WED 17 JUL SUNDOWNER</vt:lpstr>
      <vt:lpstr>FRI 19 JUL SUNDOWNER</vt:lpstr>
      <vt:lpstr>SAT 20 JUL 4B SFORD ALLIANCE</vt:lpstr>
      <vt:lpstr>WED 24 JUL SUNDOWNER</vt:lpstr>
      <vt:lpstr>FRI 26 JUL SUNDOWNER </vt:lpstr>
      <vt:lpstr>SAT 27 JUL IND STABLEFORD</vt:lpstr>
      <vt:lpstr>WED  31 JUL SUNDOWNER</vt:lpstr>
      <vt:lpstr>SAT 03 AUG 4B SFORD ALL PROGRAT</vt:lpstr>
      <vt:lpstr>FRI 09 AUG BB SFORD XPLIER</vt:lpstr>
      <vt:lpstr>SAT 10 AUG MONTHLY MEDAL</vt:lpstr>
      <vt:lpstr>MONTHLY MEDAL LOG 2019</vt:lpstr>
      <vt:lpstr>2019 GY OMM 1234 QTR</vt:lpstr>
      <vt:lpstr>2019 GOLDEN YOLK OMM 2ND QTR</vt:lpstr>
      <vt:lpstr>2019 GOLDEN YOLK OMM 3RD QTR</vt:lpstr>
      <vt:lpstr>GOLDEN YOLK FLYER</vt:lpstr>
      <vt:lpstr>2019 RSAM MEESTERS</vt:lpstr>
    </vt:vector>
  </TitlesOfParts>
  <Company>Malmesbury Golf Club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Jahne</dc:creator>
  <cp:lastModifiedBy>Club Manager</cp:lastModifiedBy>
  <cp:lastPrinted>2019-08-12T09:20:10Z</cp:lastPrinted>
  <dcterms:created xsi:type="dcterms:W3CDTF">2013-10-06T09:21:30Z</dcterms:created>
  <dcterms:modified xsi:type="dcterms:W3CDTF">2019-08-12T10:18:46Z</dcterms:modified>
</cp:coreProperties>
</file>